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3540" windowHeight="2235" activeTab="0"/>
  </bookViews>
  <sheets>
    <sheet name="краткосрочен" sheetId="1" r:id="rId1"/>
    <sheet name="средносрочен" sheetId="2" r:id="rId2"/>
    <sheet name="дългосрочен" sheetId="3" r:id="rId3"/>
    <sheet name="Финанси - източници" sheetId="4" r:id="rId4"/>
  </sheets>
  <definedNames>
    <definedName name="_Toc287272578" localSheetId="0">'краткосрочен'!#REF!</definedName>
    <definedName name="_xlnm.Print_Area" localSheetId="2">'дългосрочен'!$A$5:$I$40</definedName>
    <definedName name="_xlnm.Print_Area" localSheetId="0">'краткосрочен'!$A$8:$I$50</definedName>
    <definedName name="_xlnm.Print_Area" localSheetId="1">'средносрочен'!$A$5:$I$46</definedName>
    <definedName name="_xlnm.Print_Titles" localSheetId="2">'дългосрочен'!$7:$8</definedName>
    <definedName name="_xlnm.Print_Titles" localSheetId="0">'краткосрочен'!$9:$10</definedName>
    <definedName name="_xlnm.Print_Titles" localSheetId="1">'средносрочен'!$7:$8</definedName>
  </definedNames>
  <calcPr fullCalcOnLoad="1"/>
</workbook>
</file>

<file path=xl/sharedStrings.xml><?xml version="1.0" encoding="utf-8"?>
<sst xmlns="http://schemas.openxmlformats.org/spreadsheetml/2006/main" count="442" uniqueCount="287">
  <si>
    <t>Промени в нормативната уредба, осигуряващи интегриране на политиките в областта на водния сектпор, опазване и ефективно използване на водите.</t>
  </si>
  <si>
    <t xml:space="preserve">Приети закони и подзаконови актове. </t>
  </si>
  <si>
    <t>МЗ, МФ</t>
  </si>
  <si>
    <t>МОСВ, МИЕТ, МЗХ, МРРБ</t>
  </si>
  <si>
    <t xml:space="preserve">ВиК дружества, МЗХ, чрез програмата за развитие на селските райони </t>
  </si>
  <si>
    <r>
      <t xml:space="preserve">Рехабилитирани, модернизирани и доизградени 43 ПСПВ  и други съоръжения за ппривеждане в съответсвие на качествата на питейната вода, </t>
    </r>
    <r>
      <rPr>
        <i/>
        <sz val="10"/>
        <rFont val="Times New Roman"/>
        <family val="1"/>
      </rPr>
      <t>в експлоатация</t>
    </r>
  </si>
  <si>
    <t>Създаден регистър и специализирани карти на водностопанските системи и съоръжения.</t>
  </si>
  <si>
    <t xml:space="preserve">Създаденият  регистър и специализирани карти на водностопанските системи и съоръжения.на територията на страната е пълен, актуализира се периодично и се ползва от различни заинтересовани страни. </t>
  </si>
  <si>
    <t>Критичен анализ на ценообразуването във "Водния сектор" и изготвяне на програма от мерки, които да гарантират изпълнението на инвестиционните програми в сектора.</t>
  </si>
  <si>
    <t>Създаване на ное механизъм за развномерно разпределение на разходите между потребителите.</t>
  </si>
  <si>
    <t>Въвеждане на единна цена за всеки оператор</t>
  </si>
  <si>
    <t>отговорните за сектора министерства</t>
  </si>
  <si>
    <t xml:space="preserve">Анализ и актуализация на предвидените мерки в Плановете за управление на риска от наводнения </t>
  </si>
  <si>
    <t xml:space="preserve">Разработване на Планове за управление на риска от наводнения </t>
  </si>
  <si>
    <t xml:space="preserve">Рехабилитация на предпазни диги на р. Дунав, корекции на вътрешни реки, съоръжения за отводняване и ретензионни язовири, като част от мерките, които ще залегнат в Плановете на управление на риска от наводнения </t>
  </si>
  <si>
    <t xml:space="preserve">Други мерки при прилагане на Плановете на управление на риска от наводнения </t>
  </si>
  <si>
    <t xml:space="preserve"> МОСВ</t>
  </si>
  <si>
    <t xml:space="preserve"> МОСВ, Общини</t>
  </si>
  <si>
    <t>МРРБ, МЗХ, МВР</t>
  </si>
  <si>
    <t>Рехабилитирани, модернизирани и доизградени ПСПВ и други съоръжения за привеждане в съответсвие на качествата на питейната вода</t>
  </si>
  <si>
    <t>МРРБ, МИЕТ</t>
  </si>
  <si>
    <t>Повишаване ефективността ма водовземните съоръжения, осигуряване на добро качество на водата и създаване възможности за измерване на черпениете количества.</t>
  </si>
  <si>
    <t>Изпълнени ангажименти на Р.България и изградена канализация за около 600 населени места под 2000 екв.ж.</t>
  </si>
  <si>
    <t>Изпълнени ангажименти на Р.България  и изградена канализация за около 600 населени места под 2000 екв.ж.</t>
  </si>
  <si>
    <t>Подобрени показатели, измерващи работа на ПСОВ</t>
  </si>
  <si>
    <t xml:space="preserve">Изготвяне/Актуализация на плановете за управление на речните басейни </t>
  </si>
  <si>
    <t xml:space="preserve">Изпълнение на актуализираните ПУРБ </t>
  </si>
  <si>
    <t>Изпълнени  мерки в ПУРБ</t>
  </si>
  <si>
    <t>Изготвени Планове за управление на речните басейни за всеки РБУ</t>
  </si>
  <si>
    <t xml:space="preserve">Актуализация на Плановете за управление на речните басейни </t>
  </si>
  <si>
    <t>Изготвени Планове за управление на речните басейни за всеки от 4-те РБУ</t>
  </si>
  <si>
    <t>Изготвени в срок ПУРБ, в които за всяка една от предвидените мерки да има точно определен изпълнител и осигурено финансиране.</t>
  </si>
  <si>
    <t>Подобряване състоянието на водите</t>
  </si>
  <si>
    <t>2027 и 2034</t>
  </si>
  <si>
    <t>2021-2027 и 2028-2034 и 2035-2037</t>
  </si>
  <si>
    <t xml:space="preserve">Изпълнение на първите ПУРБ </t>
  </si>
  <si>
    <t xml:space="preserve">Изпълнение на Плановете на управление на риска отнаводнения </t>
  </si>
  <si>
    <t xml:space="preserve">Намаляване на риска от наводнения и щетите от тях </t>
  </si>
  <si>
    <t>Изпълнени  мерките</t>
  </si>
  <si>
    <t>Актуализирани 4 -те РБУ</t>
  </si>
  <si>
    <t>Изготвени и приети актуализирани Планове на управление на риска от наводнения за всеки РБУ</t>
  </si>
  <si>
    <t>Изготвени и приети след обществено обсъждане актуализирани Планове на управление на риска от наводнения за всеки РБУ</t>
  </si>
  <si>
    <t>Планове за управление на риска при наводнения - 4 броя, по един за всеки РБУ</t>
  </si>
  <si>
    <t>Изготвени и приети след обществено обсъждане Планове на управление на риска при наводнения за  всеки РБУ</t>
  </si>
  <si>
    <t>Изпълнение на 100% на ангажименти на Р.България  за агломерации с над 2 хил. екв.ж.</t>
  </si>
  <si>
    <t xml:space="preserve">актуализирани 4 броя Планове за управление на риска от наводнения </t>
  </si>
  <si>
    <t>Разработени 4 отраслови стратегии - Стратегия за управление на отрасъл „Водоснабдяване и канализация”; Стратегия за управление на отрасъл „Хидроенергетика”; Стратегия за управление на отрасъл „Хидромелиорации”; Стратегия за управление на отрасъл „Защита от вредното въздействие на водите”, в съответсвие с принципите в Националната стратегия за управление и развитие на водния сектор (НСУРВС)</t>
  </si>
  <si>
    <t>Преструктуриране на операторите в секторите ВиК, Хидроенергетика и Хидромелиорации в съответсвие с принципите в НСУРВС</t>
  </si>
  <si>
    <t>Изпълнение на мерките</t>
  </si>
  <si>
    <t>МИЕТ</t>
  </si>
  <si>
    <t>МЗХ , Общини</t>
  </si>
  <si>
    <t xml:space="preserve">ВиК дружества,МОСВ чрез ОПОС, МЗХ чрез програмата за развитие на селските райони </t>
  </si>
  <si>
    <t>въведена система за оценка на капацитета</t>
  </si>
  <si>
    <t>ДКЕВР разполага с достатъчно на брой и с необходимата квалификация служители, необходимата екипировка и нормативна база.</t>
  </si>
  <si>
    <t>4-те БДУВ, всяка за разработвания за нейната територия План</t>
  </si>
  <si>
    <t>МИЕТ основно чрез Предприятие "Язовири и каскади"</t>
  </si>
  <si>
    <t>% на намаление на броя на населението, живеещо в населени места на или целогодишен режим на водоснабдяване.</t>
  </si>
  <si>
    <t xml:space="preserve">Провеждане на ежегодни кампании за пестенето на вода от населението и бизнеса през 2016 - 2021 г., които да стимулират пестенето на вода </t>
  </si>
  <si>
    <t xml:space="preserve">% на изградените ПСОВ, обхващащи населените места с над 2 хил. екв. ж.                                          % на изграденост на канализационната мрежа за населените места с над 2 хил. екв. ж. </t>
  </si>
  <si>
    <t>Изготвяне на дългосрочна програма за подобряване ефективността на изградените ПСОВ, включително чрез подобряване състоянието на канализационната мрежа.</t>
  </si>
  <si>
    <t>Програмата е изготвена и приета в срок.</t>
  </si>
  <si>
    <t>Реализация на дългосрочната програма за подобряване ефективността на изградените ПСОВ, включително чрез подобряване състоянието на канализационната мрежа.</t>
  </si>
  <si>
    <t>Подобрени показатели, измерващи на работа на ПСОВ</t>
  </si>
  <si>
    <t>Отчетено ежегодно подобрение на показателите за състоянието на водите в резултат от изпълнението на програмата от мерки</t>
  </si>
  <si>
    <t>Подобряване на информационната обезпеченост и практическата полезност на работата на ВИ</t>
  </si>
  <si>
    <t>Използването на информацията от ВИ във все по-голяма степен измества създаването и ползването на локални база данни и информационни източници.</t>
  </si>
  <si>
    <t>"Планът за развитие на инфраструктурата във водния сектор", включващ 4-те водостопански отрасъла, е с подобрено качество и реалистичност, на база натрупания до момента опит.</t>
  </si>
  <si>
    <t xml:space="preserve">Решение на МС за приемане на "План за развитие на инфраструктурата във водния сектор" за периода 2016-2021 г. </t>
  </si>
  <si>
    <t>Управлението и развитието на водния сектор се базира във все по-голяма степен на предварително планиране и съгласуване.</t>
  </si>
  <si>
    <t xml:space="preserve">Реализация на комуникационната стратегия за подобряване нивото на публичност за развитието на водния сектор. </t>
  </si>
  <si>
    <t>3.3. Повишаване капацитета на всички участници в управлението на водния сектор</t>
  </si>
  <si>
    <t xml:space="preserve">Критичен анализ на капацитета на ДКЕВР за осъществяването на контрол и мониторинг на работата на операторите и изготвяне на програма от мерки за гарантиране изпълнението на заложените цели в различните стратегически документи, свързани с водния сектор. </t>
  </si>
  <si>
    <t>Укрепване на капацитета на Асоциациите по ВиК и операторите чрез подобряване на мениджърските умения; широко въвеждане на информационните технологии в процеса на управление на ВиК системите; участие в изграждане на инфраструктурни проекти, включително такива с финансиране от ЕС</t>
  </si>
  <si>
    <t>Укрепване на капацитета на хидромелиоративния оператор  чрез подобряване на мениджърските умения; широко въвеждане на информационните технологии в процеса на управление на системите и съоръженията, които експлоатира; участие в изграждане на инфраструктурни проекти, включително такива с финансиране от ЕС</t>
  </si>
  <si>
    <t xml:space="preserve">Анализ и актуализация на предвидените мерки в Плановете за управление на риска при наводнения </t>
  </si>
  <si>
    <t>Изпълнени са мерките, предвидени в програмите от мерки към съответните Планове.</t>
  </si>
  <si>
    <t>Изграждане на канализационна мрежа и рехабилитация и реконструкция на съществуващата такава, включително канализационни съоръжения за населени места под 2 хил. екв. ж.</t>
  </si>
  <si>
    <t>Реализация на дългосрочна програма за подобряване ефективността на изградените ПСОВ, включително чрез подобряване състоянието на канализационната мрежа.</t>
  </si>
  <si>
    <t>Стратегическа цел</t>
  </si>
  <si>
    <t xml:space="preserve">Оперативна цел </t>
  </si>
  <si>
    <t>Бюджет (млн. лв.)</t>
  </si>
  <si>
    <t>Очаквани резултати</t>
  </si>
  <si>
    <t>Отговорни институции</t>
  </si>
  <si>
    <t>Целеви</t>
  </si>
  <si>
    <t xml:space="preserve">Водеща </t>
  </si>
  <si>
    <t>Партньор</t>
  </si>
  <si>
    <t>Цел 1: Гарантирано осигуряване на вода за населението и бизнеса в условията на промени на климата, водещи до засушаване</t>
  </si>
  <si>
    <t>1.1. Осигуряване на непрекъснато водоподаване чрез рехабилитация на съществуващите и изграждане на нови язовири и резервоари и рехабилитация на водопроводната мрежа</t>
  </si>
  <si>
    <t>Изградени 3 язовира</t>
  </si>
  <si>
    <t>МОСВ</t>
  </si>
  <si>
    <t>МРРБ</t>
  </si>
  <si>
    <t>1.2. Намаляване на общите количества използвана вода чрез инвестиции във водностопанската инфраструктура и мерки за подобряване на ефективността при използването на водните ресурси</t>
  </si>
  <si>
    <t>ВиК дружества</t>
  </si>
  <si>
    <t>Цел 2: Запазване и подобряване на състоянието на повърхностните и подземните води</t>
  </si>
  <si>
    <t>2.1. Премахване на  заустването на необработени отпадъчни води в изкуствени и естествени водоприемници и в Черно море чрез изграждане, реконструкция и модернизация на системи за отвеждане и пречистване на отпадъчни води</t>
  </si>
  <si>
    <t>2.2. Укрепване на институционалната система за мониторинг и контрол, която да гарантира доброто състояние на повърхностните и подземните води</t>
  </si>
  <si>
    <t>2.3. Превръщане на Плановете на управление на речните басейни в основен планов документ при интегрираното управление на водите</t>
  </si>
  <si>
    <t>Цел 3: Подобряване на ефективността при интегрираното управление на водата като стопански ресурс</t>
  </si>
  <si>
    <t>3.1. Създаване на институционална рамка, която да гарантира прехвърляне на отговорността за вземането на решения във връзка с развитието на водния сектор на национално, регионално и местно равнище от стопанските субекти към публичните власти – държава, общини</t>
  </si>
  <si>
    <t>3.2. Средствата от населението и бизнеса, средствата от ЕС и изискваното национално съфинансиране осигуряват самофинансиране на водния сектор, при спазване на принципа „замърсителят и ползвателят плащат”</t>
  </si>
  <si>
    <t>3.3. Повишаване на капацитета на всички участници в управлението на водния сектор</t>
  </si>
  <si>
    <t>Цел 4. Намаляване на риска от щети при наводнения</t>
  </si>
  <si>
    <t>% на усвоените средства за реализация на инфраструктурните проекти</t>
  </si>
  <si>
    <t>Изградени ПСОВ за 600 населени места под 2 000 е.ж.</t>
  </si>
  <si>
    <t>МЗ, МЗХ, МРРБ, МФ</t>
  </si>
  <si>
    <t>МРРБ, МЗХ</t>
  </si>
  <si>
    <t>Рехабилитация, модернизация и ремонт на 30% от водовземните съоръжения</t>
  </si>
  <si>
    <t>Запазване на сегашното състояние на мрежата без по-нататъшно влошаване по време на експлоатация - ниво на загуби на вода (средно 60%) и брой на авариите на 1 км водопроводна мрежа (средно 1.09)</t>
  </si>
  <si>
    <t>МЗХ</t>
  </si>
  <si>
    <t>Дейности (мерки)</t>
  </si>
  <si>
    <t>ДКЕВР</t>
  </si>
  <si>
    <t xml:space="preserve">Намаление на нивото на физическите загуби с 10 % и на броя на авариите на 1 км с 40 % </t>
  </si>
  <si>
    <t xml:space="preserve">Създаване на звено към МРРБ - "Водна инфраструктура" (ВИ) </t>
  </si>
  <si>
    <t>Оператори</t>
  </si>
  <si>
    <t>Засилване на прозрачността при работата на всяка от институциите и операторите във водния сектор</t>
  </si>
  <si>
    <t>ВИ разполага с квалифициран персонал, екипировка и нормативна база за изпълнение на задълженията си</t>
  </si>
  <si>
    <t xml:space="preserve">Приети нормативни промени </t>
  </si>
  <si>
    <t xml:space="preserve">Създаден механизъм за насърчаване реализацията на приоритетни инвестиционни проекти </t>
  </si>
  <si>
    <t xml:space="preserve">Създаден капацитет на оператора за управление на поверените му активи </t>
  </si>
  <si>
    <t xml:space="preserve">Създаден капацитет на операторите за управление на поверените му активи </t>
  </si>
  <si>
    <t>Брой обучени служители</t>
  </si>
  <si>
    <t xml:space="preserve">Брой обучени служители </t>
  </si>
  <si>
    <t>БДУВ, МОСВ</t>
  </si>
  <si>
    <t xml:space="preserve">ВиК оператори </t>
  </si>
  <si>
    <t xml:space="preserve">Краен срок за реализация </t>
  </si>
  <si>
    <t xml:space="preserve">Подобрено състояние на водовземните съоръжения </t>
  </si>
  <si>
    <t>Изграждане на ПСОВ за населени места под 2 хил. екв. ж.</t>
  </si>
  <si>
    <t xml:space="preserve">Изготвени качествени работни проекти </t>
  </si>
  <si>
    <t>Индикатори за изпълнение</t>
  </si>
  <si>
    <t>4-те БДУВ, всяка за разработвания на нейна територия План</t>
  </si>
  <si>
    <t>Изпълнение на спешната програма, приета от правителството за защита на населението от наводнения.</t>
  </si>
  <si>
    <t xml:space="preserve">Приключил първи етап за всеки от изброените язовири. </t>
  </si>
  <si>
    <t>Приети промени в нормативната уредба</t>
  </si>
  <si>
    <t>Общини и ВиК дружества</t>
  </si>
  <si>
    <t>Браншови организации, бизнеси</t>
  </si>
  <si>
    <t>БДУВ</t>
  </si>
  <si>
    <t>Разработен и приет от МС "План за развитие на инфраструктурата във водния сектор"</t>
  </si>
  <si>
    <t>Решение на МС за приемане на "План за развитие на инфраструктурата във водния сектор"</t>
  </si>
  <si>
    <t>МРРБ, МИЕТ и МЗХ</t>
  </si>
  <si>
    <t>МОСВ, МРРБ, МИЕТ, МЗХ и НСИ</t>
  </si>
  <si>
    <t>Спазване на задълженията за публикуване на информация за обществеността, включително публикувани договори, премахване конфиденциалността за публични показатели на НСИ и други.</t>
  </si>
  <si>
    <t xml:space="preserve">Достъпен за институциите в страната регистър и картен материал за инфраструктурата, собствениците, операторите и отговорните за контрола и мониторинг </t>
  </si>
  <si>
    <t>За периода 2013-2015</t>
  </si>
  <si>
    <t>За периода 2021-2034</t>
  </si>
  <si>
    <t>За периода 2016-2020</t>
  </si>
  <si>
    <t>% на усвояване планираните капиталови разходи</t>
  </si>
  <si>
    <t>Проектиране, изграждане, реконструкция и разширяване на резервоари - денонощни и седмични изравнители и рехабилитация на водопроводната мрежа</t>
  </si>
  <si>
    <t>Премахване на режима на водоподаване за всички населени места в България.</t>
  </si>
  <si>
    <t xml:space="preserve">СРЕДНОСРОЧЕН ПЛАН ЗА ДЕЙСТВИЕ ЗА ПЕРИОДА 2016-2021 ГОДИНА </t>
  </si>
  <si>
    <t>Одобрена дългосрочна програма за подобряване ефективността на изградените ПСОВ.</t>
  </si>
  <si>
    <t>Подобрена ефективност на изградените ПСОВ преди и по време на предприсъединителната програма ИСПА</t>
  </si>
  <si>
    <t>Подменена 9000 км водопроводна мрежа</t>
  </si>
  <si>
    <t>Подмяна на критични участъци от водопроводната мрежа</t>
  </si>
  <si>
    <t>Изготвен критичен анализ и програма от мерки</t>
  </si>
  <si>
    <t>Изготвеният анализ и програма от мерки са с добро качество и са изготвени в срок.</t>
  </si>
  <si>
    <t>Изпълнение на предвидените в програмата мерки</t>
  </si>
  <si>
    <t>Разработен и приет от МС "План за развитие на инфраструктурата във водния сектор" за периода 2016-2021 г., който се актуализира ежегодно.</t>
  </si>
  <si>
    <t>"План за развитие на инфраструктурата във водния сектор", включващ 4-те водостопански отрасъла, е с подобрено качество и реалистичност, на база натрупания до момента опит.</t>
  </si>
  <si>
    <t>Изготвените документи са с добро качество и в срок.</t>
  </si>
  <si>
    <t>МОСВ,  МРРБ, МИЕТ, МЗХ и ДКЕВР</t>
  </si>
  <si>
    <t>"Воден съвет" към ПУДООС</t>
  </si>
  <si>
    <t>Напоителни системи</t>
  </si>
  <si>
    <t>Реализираните мерки са предотвратили реални заплахи от наводнения на съответните територии и/или са намалили отрицателните последици при наводнения.</t>
  </si>
  <si>
    <t>общини</t>
  </si>
  <si>
    <t xml:space="preserve">Подобрена ефективност на изградените ПСОВ </t>
  </si>
  <si>
    <t>Разработен и приет от МС "План за развитие на инфраструктурата във водния сектор" за периода 2022-2034 г., който се актуализира ежегодно.</t>
  </si>
  <si>
    <t>Решение на МС за приемане на "План за развитие на инфраструктурата във водния сектор" за периода 22-2034</t>
  </si>
  <si>
    <t>Укрепване на капацитета на институциите</t>
  </si>
  <si>
    <t>Създаден капацитет на институциите и операторите за ефективно и ефикасно управление на водния сектор</t>
  </si>
  <si>
    <t>Общини</t>
  </si>
  <si>
    <t>Общо</t>
  </si>
  <si>
    <t>Подмяна на амортизирана водопроводна мрежа от етернитови и стоманени тръби</t>
  </si>
  <si>
    <t>Подменени км. амортизирана водопроводна мрежа от етернитови и стоманени тръби</t>
  </si>
  <si>
    <t xml:space="preserve">Намаление на нивото на физическите загуби по водопроводната мрежа до 15% и на броя на авариите на 1 км с 40% </t>
  </si>
  <si>
    <t>Рехабилитация, модернизация и ремонт на водовземните съоръжения</t>
  </si>
  <si>
    <t xml:space="preserve">ДЪЛГОСРОЧЕН ПЛАН ЗА ДЕЙСТВИЕ ЗА ПЕРИОДА 2022-2037 ГОДИНА </t>
  </si>
  <si>
    <t>Приети работни проекти за построяване, реконструкция и разширяване на резервоари - денонощни и седмични изравнители и рехабилитация на водопроводната мрежа за идентифицираните в Регионалните Генерални планове населени места като първи приоритет с хоризонт до 2017 г. включително.</t>
  </si>
  <si>
    <t>Намаление на броя на населените места на режим на водоснабдяване до 100 в резултат от новоизградената и рехабилитирана инфраструктура.</t>
  </si>
  <si>
    <t>Намаление с повече от една трета на броя на населението, живеещо в населени места на сезонен или целогодишен режим на водоснабдяване.</t>
  </si>
  <si>
    <t>% на намаление броя на населението, живеещо в населени места на сезонен или целогодишен режим на водоснабдяване.</t>
  </si>
  <si>
    <t>Доизградени 7 ПСПВ, които са в строителство; рехабилитирани, модернизирани и доизградени 6 ПСПВ в експлоатация.</t>
  </si>
  <si>
    <t>Въвеждане на две ставки на такса водоползване, които да стимулират пестенето на вода от населението и бизнеса.</t>
  </si>
  <si>
    <t>Спазване на времевия график за предвидените законодателни и други нормативни промени, свързани с водния сектор.</t>
  </si>
  <si>
    <t>Министерствата, включени във "Водния съвет" към ПУДООС</t>
  </si>
  <si>
    <t xml:space="preserve">Провеждане на ежегодни информационни кампании за пестенето на вода от населението и бизнеса през 2013 - 2015 г., които да стимулират пестенето на вода </t>
  </si>
  <si>
    <t xml:space="preserve">Подменена водопроводна мрежа и премахване на загубите на вода в съответните участъци в населените места. </t>
  </si>
  <si>
    <t>3.1. Създаване на институционална рамка, която да гарантира прехвърляне на отговорността за вземането на решения във връзка с развитието на водния сектор на национално, регионално и местно равнище от стопанските субекти към публичните власти – държава, общини.</t>
  </si>
  <si>
    <t xml:space="preserve">Приети стратегии до края на 2014 г. </t>
  </si>
  <si>
    <t>Изготвяне и приемане на нормативни промени, гарантиращи, че  цените на операторите във водния сектор са обвързани с необходимостта от реализация на приоритетни инвестиционни проекти</t>
  </si>
  <si>
    <t>Повишаване броя и дълбочината на проверките и анализите от страна на ДКЕВР към съответните оператори.</t>
  </si>
  <si>
    <t>Повишаване капацитета на ДКЕВР за осъществяването на контрол и мониторинг на работата на операторите и съгласуване на цените на услугите, чрез повече и добре квалифицирани служители в агенцията, изготвяне на нормативни промени за работата на агенцията, включително точно определяне на обхвата на техните пълномощия .</t>
  </si>
  <si>
    <t>БДЧР</t>
  </si>
  <si>
    <t>Оценка изпълнението на конкретните мерки</t>
  </si>
  <si>
    <t>КРАТКОСРОЧЕН ПЛАН ЗА ДЕЙСТВИЕ ЗА ПЕРИОДА 2013-2015 ГОДИНА</t>
  </si>
  <si>
    <t>2.1. Премахване на заустването на необработени отпадъчни води в изкуствени и естествени водоприемници и в Черно море чрез изграждане, реконструкция и модернизация на системи за отвеждане и пречистване на отпадъчни води</t>
  </si>
  <si>
    <t xml:space="preserve">% на изградените ПСОВ, обхващащи населените места с над 10 хил. екв. ж.                                          % на изграденост на канализационната мрежа за населените места с над 10 хил. екв. ж. </t>
  </si>
  <si>
    <t>% на фирмите, които имат изградени и добре функциониращи пречиствателни съоръжения, спрямо всички фирми, включително в туристическия бранш, които следва да имат работещи пречиствателни съоръжения.</t>
  </si>
  <si>
    <t>Функциониращ диспечерски и информационен център, който предоставя в реално време информация за състоянието на водите и изготвя прогнози с цел управление и превенция на риска от наводнения</t>
  </si>
  <si>
    <t>МОСВ чрез финансиране на дейностите по ОПОС</t>
  </si>
  <si>
    <t>Изготвени 4 отраслови стратегии за развитие на отраслите ВиК, Хидроенергетика, Хидромелиорации и Защита от вредното въздействие на водите.</t>
  </si>
  <si>
    <t>Добре структурирани във функционално и организационно отношение оператори, с ясна визия за развитието на отраслите на водния сектор.</t>
  </si>
  <si>
    <t>Създадените структури отговарят на заложеното в НСУРВС и отрасловите стратегии за развитие</t>
  </si>
  <si>
    <t>МОСВ, чрез ОПОС като финансираща институция</t>
  </si>
  <si>
    <t>МОСВ, МРРБ, МЗХ, МФ като институция, осигуряваща финансирането чрез ДБ</t>
  </si>
  <si>
    <t>Намаление на консумацията на вода вследствие на осъзнато разбиране за ценността на ресурса и въвеждането на финансови стимули за пестенето на вода.</t>
  </si>
  <si>
    <t>Проведена информационна кампания през всяка от посочените години. Ежегодно увеличаващ се процент от населението, който декларира осъзнато разбиране за ценността на водата като ресурс.</t>
  </si>
  <si>
    <t xml:space="preserve">Изграждане на яз. "Луда Яна", яз. "Пловдивци"  и яз. "Нейковци," включени във финансовия меморандум за заем от Световна банка </t>
  </si>
  <si>
    <t>Проведена информационна кампания през всяка от посочените години. Ежегодно увеличаващ се процент от населението, които декларира осъзнато разбиране за ценността на водата като ресурс.</t>
  </si>
  <si>
    <t>Изпълнение на мерките, предвидени в 4-те отраслови стратегии за развитие на отраслите ВиК, Хидроенергетика, Хидромелиорации и Защита от вредното въздействие на водите.</t>
  </si>
  <si>
    <t>Възстановено е състоянието на всички изградени защитни съоръжения за предпазване от наводнения, включително доизграждане там, където е необходимо</t>
  </si>
  <si>
    <t>Изпълнение на 4-те отраслови стратегии - Стратегия за управление на отрасъл „Водоснабдяване и канализация”; Стратегия за управление на отрасъл „Хидроенергетика”; Стратегия за управление на отрасъл „Хидромелиорации”; Стратегия за управление на отрасъл „Защита от вредното въздействие на водите".</t>
  </si>
  <si>
    <t>Изградeна канализационна мрежа, рехабилитирана и реконструирана съществуващата такава, включително канализационни съоръжения за населени места под 2 хил. екв. ж.</t>
  </si>
  <si>
    <t>8. ПЛАН ЗА ДЕЙСТВИЕ</t>
  </si>
  <si>
    <t>Изготвен  "План за развитие на инфраструктурата във водния сектор", включващ 4-те водностопански отрасъла.</t>
  </si>
  <si>
    <t>млн.лв.</t>
  </si>
  <si>
    <t>Източници на финанасиране по периоди</t>
  </si>
  <si>
    <t>2013-2015</t>
  </si>
  <si>
    <t>2016-2021</t>
  </si>
  <si>
    <t>2022-2037</t>
  </si>
  <si>
    <t>Общо за периода на Плана за действие</t>
  </si>
  <si>
    <t xml:space="preserve">Изграждане реконструкция и разширяване на резервоари - денонощни и седмични изравнители и рехабилитация на довеждащата водопроводна мрежа за идентифицираните в Регионалните Генерални планове населени места като първи приоритет.  </t>
  </si>
  <si>
    <t xml:space="preserve">Изготвяне на необходимите прединвестиционни проучвания и работни проекти за построяване, реконструкция и разширяване на резервоари - денонощни и седмични изравнители и рехабилитация на довеждащата водопроводна мрежа за идентифицираните в Регионалните Генерални планове населени места като първи приоритет с хоризонт до 2015 г. включително.  </t>
  </si>
  <si>
    <t xml:space="preserve"> ПУДООС, ВиК дружества</t>
  </si>
  <si>
    <t>МОСВ чрез ОПОС като финансираща институция, МЗХ чрез програмата за развитие на селските райони, ВиК операторите.</t>
  </si>
  <si>
    <t xml:space="preserve">Подмяна на  водопроводна мрежа в населените места, приоритетно за населени места, които са на временен или постоянен режим. </t>
  </si>
  <si>
    <t xml:space="preserve"> Постигане на резултатите от прединвестиционните проучвания за намаление на загубите на вода вследствие на осъществените проекти. </t>
  </si>
  <si>
    <t>МРРБ и ВиК дружества, МОСВ чрез ОПОС като финасираща институция, МЗХ чрез програмата за развитие на селските райони</t>
  </si>
  <si>
    <t xml:space="preserve">Изграждане, рехабилитация и реконструкция на ПСОВ и канализация за населени места с над 10 хил.екв.ж. </t>
  </si>
  <si>
    <t xml:space="preserve">Изпълнение на 100% на ангажиментите на Р.България. </t>
  </si>
  <si>
    <t xml:space="preserve"> МОСВ чрез ОПОС,  ВиК дружества</t>
  </si>
  <si>
    <t xml:space="preserve">Изграждане, рехабилитация и реконструкция на ПСОВ и канализация за населени места с над 2 хил.екв.ж. </t>
  </si>
  <si>
    <t>Осъществяване на превантивен и текущ контрол и санкции, с цел недопускане изпусканет на отпадъчни води в нарушение на индивидулани емисионни ограничения от туристически и стопански обекти.</t>
  </si>
  <si>
    <t>Изпускането на отпадъчни води с параметри извън изискванията не е възможно, извън случаите на форсмажорни обстоятелства.</t>
  </si>
  <si>
    <t xml:space="preserve">Създадено обособено звено, което отговаря за управлението на активите във водния сектор. </t>
  </si>
  <si>
    <t xml:space="preserve">МОСВ, чрез проекта по ОПОС </t>
  </si>
  <si>
    <t>Изпълнение на 4-те отраслови стратегии - Стратегия за управление на отрасъл „Водоснабдяване и канализация”; Стратегия за управление на отрасъл „Хидроенергетика”; Стратегия за управление на отрасъл „Хидромелиорации”; Стратегия за управление на отрасъл „Защита от вредното въздействие на водите”.</t>
  </si>
  <si>
    <t>След приемането на Националната стратегия за управление и развитие на водния сектор от Народното събрание.</t>
  </si>
  <si>
    <t>Укрепване на капацитета на хидромелиоративния оператор,  чрез подобряването на мениджърските умения; широко въвеждане на информационните технологии в процеса на управление на системите и съоръженията, които експлоатира; участие в изграждане на инфраструктурни проекти, включително такива с финансиране от ЕС</t>
  </si>
  <si>
    <t>Разработване на  Морска стратегия и програми от мерки за постигане и поддържане на добро състояние на околната среда в морските води</t>
  </si>
  <si>
    <t>Изготвена Морска стратегия и програми от мерки за постигане и поддържане на добро състояние на околната среда в морските води</t>
  </si>
  <si>
    <t>Решение на МС за приемане на Морска стратегия и програми от мерки за постигане и поддържане на добро състояние на околната среда в морските води</t>
  </si>
  <si>
    <t>Изпълнение на Морска стратегия и програми от мерки за постигане и поддържане на добро състояние на околната среда в морските води</t>
  </si>
  <si>
    <t xml:space="preserve">БДЧР, </t>
  </si>
  <si>
    <t>МОСВ, МТИТС, МЗХ, МРРБ, МЗ, ИО-БАН</t>
  </si>
  <si>
    <t xml:space="preserve"> МИЕТ, МРРБ, МЗХ, НСИ</t>
  </si>
  <si>
    <t xml:space="preserve">Изготвяне на комуникационна стратегия и прилагане на мерките за информация и публичност, произтичащи от НСУРВС </t>
  </si>
  <si>
    <t>Навременно приемане на стратегическия документ и прилагане на мерките заложени в него.</t>
  </si>
  <si>
    <t xml:space="preserve">Разрабоена и приета нормативната уредба, регулираща управлението и развитието на водния сектор в Република България </t>
  </si>
  <si>
    <t>Критичен преглед на капацитета на институциите за реализация на предвидените в НСУРВС промени във "Водния сектор" и изготвяне на програма от мерки за подобряване ефективността на тяхната дейност.</t>
  </si>
  <si>
    <t xml:space="preserve">Реализация на програмата от мерки за подобряване ефективността на работа на институциите. </t>
  </si>
  <si>
    <t>Изготвяне на необходимите проучвания и документация за изграждане на хидровъзел „Кюстендил” и „Бяла”, и яз. "Беласица" на р. Луда Мара с ПСПВ</t>
  </si>
  <si>
    <t>Изграждане на хидровъзел „Кюстендил” и „Бяла”, и яз. Беласица на р. Луда Мара с ПСПВ</t>
  </si>
  <si>
    <t xml:space="preserve">ВиК дружества, МЗХ - ОП "Развитие на селските райони" </t>
  </si>
  <si>
    <t>МОСВ чрез ОПОС, МЗХ , МИЕТ, ВиК дружества, общини, оператори във водния сектор чрез ОПОС</t>
  </si>
  <si>
    <t>МРРБ чрез ОПОС</t>
  </si>
  <si>
    <t>отговорните за сектора министерства чрез ОПОС</t>
  </si>
  <si>
    <t>Чрез ОПОС</t>
  </si>
  <si>
    <t>НИМХ, МИЕТ, МЗХ, МВнР, МВР, МЗ, МРРБ, Общини, Oбластни управители, други отговорни институции чрез ОПОС</t>
  </si>
  <si>
    <t>Изпълнение на ангажиментите на Р.България за % от жителите.</t>
  </si>
  <si>
    <t>2.2 Превръщане на Плановете на управление на речните басейни в основен планов документ при интегрираното управление на водите</t>
  </si>
  <si>
    <t>Изготвяне на регистър на водностопанските системи и съоръжения на територията на страната( язовири, ВЕЦ, др. съоръжения), включително картен материал, собственици и оператори на отделните съоръжения.</t>
  </si>
  <si>
    <t>Въвеждне на принципа "Един оператор една цена" , за всички подзектори във водния сектор.</t>
  </si>
  <si>
    <t>ОПОС 2007- 2013, включително национално съфинансиране</t>
  </si>
  <si>
    <t>Съответната оперативна програма за периода 2014-2020 г., без националното съфинанасиране</t>
  </si>
  <si>
    <t>Финанасиране от ЕС по подобие на ОП за периода след 2020 г.,без националното съфинанасиране</t>
  </si>
  <si>
    <t>ЕС по други програми - например Програмата за развитие на селските региони, Оперативна програма за устойчиво градско развитие, без национално съфинанасиране</t>
  </si>
  <si>
    <t>Инвестиции от оператори - в секторите ВиК, сектор хидроенергеника,сектор  хидромелиорации и сектор защита от вредното въздействие на водите</t>
  </si>
  <si>
    <t>Изграждане на "Оперативен център за управление на водите и предупреждение при наводнения и засушаване"</t>
  </si>
  <si>
    <t>Изграден и напълно функциониращ  "Оперативен център за управление на водите и предупреждение при наводнения и засушаване"</t>
  </si>
  <si>
    <t>Определяне на механизмите за контрол и идентифициране на неотложни мерки за поддържане на  техническото състояние на язовирите в страната чрез приемане на ЗИД на ЗВ</t>
  </si>
  <si>
    <t>Извършване на контрола от компетентни специалисти и идентифициране на спешни мерки, необходими за поддържане на доброто състояние на язовирите, контрол за изпълнението им и  предотвратяване на наводненията, в резултат от лошо техническо състояние на язовира.</t>
  </si>
  <si>
    <t xml:space="preserve">Осъществен  контрол на  техническо състояние на язовирите в страната и идентифицирани мерки </t>
  </si>
  <si>
    <t>МБВР като финансираща институция</t>
  </si>
  <si>
    <t>Бюджети на централната и местната власт, включително: ПУДООС, отпуснати заемни средства например заемни споразумения с МБВР и т.н.</t>
  </si>
  <si>
    <t>Рехабилитация модернизация, доизграждане и изграждане на нови ПСПВ, други съоръжения за
пречистване и дезинфекция на питейни води, водовземни съоръжения и на
водопроводни връзки между различии зони на водоснабдяване, с цел привеждане на качеството на питейната вода в съответствие с европейското и национално законодателство
.</t>
  </si>
  <si>
    <t>Процент на зоните за водоснабдяване, в които няма констатирани трайни отклонения в качеството на водата, подавана за питейно-битови цели”, като в краткосрочен план (до 2015 г.) този процент да достигне 100 % от големите зони на водоснабдяване (в които са подават над 1000 куб.м. вода в денонощие и/или се водоснабдяват над 5000 човека)</t>
  </si>
  <si>
    <t>Процент на зоните за водоснабдяване, в които няма констатирани трайни отклонения в качеството на водата, подавана за питейно-битови цели, в средносрочен план да се постигне 100%  и за малките зони на водоснабдяване</t>
  </si>
  <si>
    <t>Процент на зоните за водоснабдяване, в които няма констатирани трайни отклонения в качеството на водата, подавана за питейно-битови цели да е 100%</t>
  </si>
  <si>
    <t>МОСВ чрез ОПОС като финансираща институция, МЗХ чрез програмата за развитие на селските райони, ВиК операторите, МЗ и РЗИ.</t>
  </si>
  <si>
    <t>ВиК дружества, МОСВ чрез ОПОС, МЗХ чрез програмата за развитие на селските райони , МЗ и РЗИ.</t>
  </si>
  <si>
    <t>ВиК дружества, МЗ и РЗИ.</t>
  </si>
  <si>
    <t>МОСВ, МЗХ, МИЕТ и МЗ</t>
  </si>
  <si>
    <t>МОСВ, МЗ</t>
  </si>
  <si>
    <t>МЗ</t>
  </si>
  <si>
    <t>МОСВ, МЗХ, МИЕТ`МЗ</t>
  </si>
  <si>
    <t>Оператори и МЗ</t>
  </si>
  <si>
    <t>Укрепване на капацитета на Асоциациите по ВиК и операторите чрез подобряване на мениджърските умения; широко въвеждане на информационните технологии в процеса на управление на ВиК системите; участие в изграждане на инфраструктурни проекти, включително на такива, финансирани от ЕС, създаване на лаборатории за извършване на необходимия мониторинг на качеството на питейните води, съгласно нормативните изисквания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</si>
</sst>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h:mm:ss\ &quot;ч.&quot;"/>
    <numFmt numFmtId="185" formatCode="[$-402]dd\ mmmm\ yyyy\ &quot;г.&quot;"/>
    <numFmt numFmtId="186" formatCode="0.0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0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Continuous" vertical="top" wrapText="1"/>
    </xf>
    <xf numFmtId="0" fontId="1" fillId="0" borderId="10" xfId="0" applyFont="1" applyBorder="1" applyAlignment="1">
      <alignment horizontal="centerContinuous" vertical="top" wrapText="1"/>
    </xf>
    <xf numFmtId="0" fontId="3" fillId="6" borderId="10" xfId="0" applyFont="1" applyFill="1" applyBorder="1" applyAlignment="1">
      <alignment horizontal="centerContinuous" vertical="top" wrapText="1"/>
    </xf>
    <xf numFmtId="0" fontId="1" fillId="6" borderId="10" xfId="0" applyFont="1" applyFill="1" applyBorder="1" applyAlignment="1">
      <alignment horizontal="centerContinuous" vertical="top" wrapText="1"/>
    </xf>
    <xf numFmtId="0" fontId="4" fillId="6" borderId="10" xfId="0" applyFont="1" applyFill="1" applyBorder="1" applyAlignment="1">
      <alignment horizontal="centerContinuous" vertical="top" wrapText="1"/>
    </xf>
    <xf numFmtId="0" fontId="2" fillId="8" borderId="10" xfId="0" applyFont="1" applyFill="1" applyBorder="1" applyAlignment="1">
      <alignment horizontal="center" vertical="top" wrapText="1"/>
    </xf>
    <xf numFmtId="0" fontId="1" fillId="1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Continuous" vertical="top" wrapText="1"/>
    </xf>
    <xf numFmtId="0" fontId="1" fillId="0" borderId="10" xfId="0" applyFont="1" applyBorder="1" applyAlignment="1" quotePrefix="1">
      <alignment horizontal="center" vertical="top" wrapText="1"/>
    </xf>
    <xf numFmtId="0" fontId="1" fillId="0" borderId="10" xfId="0" applyFont="1" applyFill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 quotePrefix="1">
      <alignment horizontal="centerContinuous" vertical="top" wrapText="1"/>
    </xf>
    <xf numFmtId="0" fontId="5" fillId="0" borderId="10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Continuous" vertical="top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1" fillId="6" borderId="10" xfId="0" applyFont="1" applyFill="1" applyBorder="1" applyAlignment="1">
      <alignment horizontal="centerContinuous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6" borderId="10" xfId="0" applyFont="1" applyFill="1" applyBorder="1" applyAlignment="1">
      <alignment vertical="top" wrapText="1"/>
    </xf>
    <xf numFmtId="3" fontId="7" fillId="0" borderId="10" xfId="0" applyNumberFormat="1" applyFont="1" applyBorder="1" applyAlignment="1">
      <alignment wrapText="1"/>
    </xf>
    <xf numFmtId="0" fontId="9" fillId="0" borderId="10" xfId="0" applyFont="1" applyFill="1" applyBorder="1" applyAlignment="1">
      <alignment/>
    </xf>
    <xf numFmtId="2" fontId="1" fillId="0" borderId="0" xfId="0" applyNumberFormat="1" applyFont="1" applyAlignment="1">
      <alignment/>
    </xf>
    <xf numFmtId="0" fontId="1" fillId="6" borderId="10" xfId="0" applyFont="1" applyFill="1" applyBorder="1" applyAlignment="1">
      <alignment horizontal="center" vertical="top" wrapText="1"/>
    </xf>
    <xf numFmtId="0" fontId="8" fillId="21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14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Normal="70" zoomScaleSheetLayoutView="100" workbookViewId="0" topLeftCell="A1">
      <pane xSplit="1" ySplit="10" topLeftCell="B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4" sqref="C44"/>
    </sheetView>
  </sheetViews>
  <sheetFormatPr defaultColWidth="9.140625" defaultRowHeight="12.75"/>
  <cols>
    <col min="1" max="1" width="25.00390625" style="26" customWidth="1"/>
    <col min="2" max="2" width="15.8515625" style="26" customWidth="1"/>
    <col min="3" max="3" width="26.00390625" style="26" customWidth="1"/>
    <col min="4" max="4" width="9.140625" style="26" customWidth="1"/>
    <col min="5" max="5" width="12.00390625" style="26" customWidth="1"/>
    <col min="6" max="6" width="25.421875" style="26" customWidth="1"/>
    <col min="7" max="7" width="20.140625" style="26" customWidth="1"/>
    <col min="8" max="8" width="10.00390625" style="26" customWidth="1"/>
    <col min="9" max="9" width="18.8515625" style="26" customWidth="1"/>
    <col min="10" max="16384" width="9.140625" style="26" customWidth="1"/>
  </cols>
  <sheetData>
    <row r="1" spans="3:6" ht="12.75">
      <c r="C1" s="26" t="s">
        <v>142</v>
      </c>
      <c r="D1" s="26">
        <f>SUM(D13:D50)</f>
        <v>4375.1</v>
      </c>
      <c r="E1" s="26">
        <f>'Финанси - източници'!B13</f>
        <v>4375.1</v>
      </c>
      <c r="F1" s="50">
        <f>D1-E1</f>
        <v>0</v>
      </c>
    </row>
    <row r="2" spans="3:5" ht="12.75">
      <c r="C2" s="26" t="s">
        <v>144</v>
      </c>
      <c r="D2" s="26">
        <f>средносрочен!D49</f>
        <v>6283</v>
      </c>
      <c r="E2" s="26">
        <f>'Финанси - източници'!C13</f>
        <v>6283</v>
      </c>
    </row>
    <row r="3" spans="3:5" ht="12.75">
      <c r="C3" s="26" t="s">
        <v>143</v>
      </c>
      <c r="D3" s="26">
        <f>дългосрочен!D42</f>
        <v>15657</v>
      </c>
      <c r="E3" s="26">
        <f>'Финанси - източници'!D13</f>
        <v>15657</v>
      </c>
    </row>
    <row r="4" spans="4:5" ht="12.75">
      <c r="D4" s="26">
        <f>SUM(D1:D3)</f>
        <v>26315.1</v>
      </c>
      <c r="E4" s="26">
        <f>SUM(E1:E3)</f>
        <v>26315.1</v>
      </c>
    </row>
    <row r="5" spans="1:9" ht="18.75">
      <c r="A5" s="52" t="s">
        <v>212</v>
      </c>
      <c r="B5" s="53"/>
      <c r="C5" s="53"/>
      <c r="D5" s="53"/>
      <c r="E5" s="53"/>
      <c r="F5" s="53"/>
      <c r="G5" s="53"/>
      <c r="H5" s="53"/>
      <c r="I5" s="54"/>
    </row>
    <row r="7" ht="12.75">
      <c r="C7" s="27" t="s">
        <v>193</v>
      </c>
    </row>
    <row r="9" spans="1:9" ht="12.75" customHeight="1">
      <c r="A9" s="55" t="s">
        <v>78</v>
      </c>
      <c r="B9" s="55" t="s">
        <v>79</v>
      </c>
      <c r="C9" s="55" t="s">
        <v>109</v>
      </c>
      <c r="D9" s="55" t="s">
        <v>80</v>
      </c>
      <c r="E9" s="55" t="s">
        <v>124</v>
      </c>
      <c r="F9" s="55" t="s">
        <v>81</v>
      </c>
      <c r="G9" s="55" t="s">
        <v>128</v>
      </c>
      <c r="H9" s="55" t="s">
        <v>82</v>
      </c>
      <c r="I9" s="55"/>
    </row>
    <row r="10" spans="1:9" ht="16.5" customHeight="1">
      <c r="A10" s="55"/>
      <c r="B10" s="55"/>
      <c r="C10" s="55"/>
      <c r="D10" s="55"/>
      <c r="E10" s="55"/>
      <c r="F10" s="55"/>
      <c r="G10" s="55"/>
      <c r="H10" s="14" t="s">
        <v>84</v>
      </c>
      <c r="I10" s="14" t="s">
        <v>85</v>
      </c>
    </row>
    <row r="11" spans="1:9" ht="76.5">
      <c r="A11" s="13" t="s">
        <v>86</v>
      </c>
      <c r="B11" s="4"/>
      <c r="C11" s="4"/>
      <c r="D11" s="4"/>
      <c r="E11" s="4"/>
      <c r="F11" s="4"/>
      <c r="G11" s="1"/>
      <c r="H11" s="1"/>
      <c r="I11" s="1"/>
    </row>
    <row r="12" spans="1:9" ht="25.5">
      <c r="A12" s="28"/>
      <c r="B12" s="10" t="s">
        <v>87</v>
      </c>
      <c r="C12" s="32"/>
      <c r="D12" s="11"/>
      <c r="E12" s="11"/>
      <c r="F12" s="11"/>
      <c r="G12" s="11"/>
      <c r="H12" s="11"/>
      <c r="I12" s="11"/>
    </row>
    <row r="13" spans="1:9" ht="94.5" customHeight="1">
      <c r="A13" s="1"/>
      <c r="B13" s="1"/>
      <c r="C13" s="3" t="s">
        <v>206</v>
      </c>
      <c r="D13" s="1">
        <v>150</v>
      </c>
      <c r="E13" s="16">
        <v>2015</v>
      </c>
      <c r="F13" s="3" t="s">
        <v>88</v>
      </c>
      <c r="G13" s="3" t="s">
        <v>145</v>
      </c>
      <c r="H13" s="1" t="s">
        <v>90</v>
      </c>
      <c r="I13" s="3" t="s">
        <v>272</v>
      </c>
    </row>
    <row r="14" spans="1:9" ht="201" customHeight="1">
      <c r="A14" s="1"/>
      <c r="B14" s="1"/>
      <c r="C14" s="3" t="s">
        <v>221</v>
      </c>
      <c r="D14" s="1">
        <v>5</v>
      </c>
      <c r="E14" s="22">
        <v>2014</v>
      </c>
      <c r="F14" s="3" t="s">
        <v>176</v>
      </c>
      <c r="G14" s="3" t="s">
        <v>177</v>
      </c>
      <c r="H14" s="1" t="s">
        <v>90</v>
      </c>
      <c r="I14" s="3" t="s">
        <v>222</v>
      </c>
    </row>
    <row r="15" spans="1:9" ht="142.5" customHeight="1">
      <c r="A15" s="1"/>
      <c r="B15" s="2"/>
      <c r="C15" s="3" t="s">
        <v>220</v>
      </c>
      <c r="D15" s="1">
        <v>296</v>
      </c>
      <c r="E15" s="1">
        <v>2015</v>
      </c>
      <c r="F15" s="3" t="s">
        <v>178</v>
      </c>
      <c r="G15" s="3" t="s">
        <v>179</v>
      </c>
      <c r="H15" s="1" t="s">
        <v>90</v>
      </c>
      <c r="I15" s="3" t="s">
        <v>223</v>
      </c>
    </row>
    <row r="16" spans="1:9" ht="286.5" customHeight="1">
      <c r="A16" s="1"/>
      <c r="B16" s="1"/>
      <c r="C16" s="3" t="s">
        <v>274</v>
      </c>
      <c r="D16" s="1">
        <v>80</v>
      </c>
      <c r="E16" s="16">
        <v>2015</v>
      </c>
      <c r="F16" s="6" t="s">
        <v>180</v>
      </c>
      <c r="G16" s="3" t="s">
        <v>275</v>
      </c>
      <c r="H16" s="1" t="s">
        <v>90</v>
      </c>
      <c r="I16" s="3" t="s">
        <v>278</v>
      </c>
    </row>
    <row r="17" spans="1:9" ht="25.5">
      <c r="A17" s="1"/>
      <c r="B17" s="10" t="s">
        <v>91</v>
      </c>
      <c r="C17" s="11"/>
      <c r="D17" s="11"/>
      <c r="E17" s="12"/>
      <c r="F17" s="11"/>
      <c r="G17" s="12"/>
      <c r="H17" s="11"/>
      <c r="I17" s="11"/>
    </row>
    <row r="18" spans="1:9" ht="89.25">
      <c r="A18" s="28"/>
      <c r="B18" s="28"/>
      <c r="C18" s="6" t="s">
        <v>181</v>
      </c>
      <c r="D18" s="1"/>
      <c r="E18" s="1">
        <v>2014</v>
      </c>
      <c r="F18" s="6" t="s">
        <v>132</v>
      </c>
      <c r="G18" s="6" t="s">
        <v>182</v>
      </c>
      <c r="H18" s="1" t="s">
        <v>89</v>
      </c>
      <c r="I18" s="5" t="s">
        <v>183</v>
      </c>
    </row>
    <row r="19" spans="1:9" ht="127.5">
      <c r="A19" s="28"/>
      <c r="B19" s="28"/>
      <c r="C19" s="6" t="s">
        <v>184</v>
      </c>
      <c r="D19" s="1">
        <v>0.3</v>
      </c>
      <c r="E19" s="1">
        <v>2015</v>
      </c>
      <c r="F19" s="6" t="s">
        <v>204</v>
      </c>
      <c r="G19" s="6" t="s">
        <v>205</v>
      </c>
      <c r="H19" s="1" t="s">
        <v>89</v>
      </c>
      <c r="I19" s="5"/>
    </row>
    <row r="20" spans="1:9" ht="125.25" customHeight="1">
      <c r="A20" s="1"/>
      <c r="B20" s="1"/>
      <c r="C20" s="3" t="s">
        <v>224</v>
      </c>
      <c r="D20" s="1">
        <v>400</v>
      </c>
      <c r="E20" s="16">
        <v>2015</v>
      </c>
      <c r="F20" s="6" t="s">
        <v>185</v>
      </c>
      <c r="G20" s="6" t="s">
        <v>225</v>
      </c>
      <c r="H20" s="1" t="s">
        <v>169</v>
      </c>
      <c r="I20" s="5" t="s">
        <v>226</v>
      </c>
    </row>
    <row r="21" spans="1:9" ht="69" customHeight="1">
      <c r="A21" s="13" t="s">
        <v>93</v>
      </c>
      <c r="B21" s="1"/>
      <c r="C21" s="3"/>
      <c r="D21" s="1"/>
      <c r="E21" s="1"/>
      <c r="F21" s="3"/>
      <c r="G21" s="3"/>
      <c r="H21" s="1"/>
      <c r="I21" s="5"/>
    </row>
    <row r="22" spans="1:9" ht="25.5">
      <c r="A22" s="15"/>
      <c r="B22" s="10" t="s">
        <v>194</v>
      </c>
      <c r="C22" s="11"/>
      <c r="D22" s="11"/>
      <c r="E22" s="11"/>
      <c r="F22" s="11"/>
      <c r="G22" s="11"/>
      <c r="H22" s="11"/>
      <c r="I22" s="42"/>
    </row>
    <row r="23" spans="1:9" ht="114.75">
      <c r="A23" s="1"/>
      <c r="B23" s="1"/>
      <c r="C23" s="6" t="s">
        <v>227</v>
      </c>
      <c r="D23" s="1">
        <v>2000</v>
      </c>
      <c r="E23" s="16">
        <v>2015</v>
      </c>
      <c r="F23" s="6" t="s">
        <v>228</v>
      </c>
      <c r="G23" s="6" t="s">
        <v>195</v>
      </c>
      <c r="H23" s="1" t="s">
        <v>169</v>
      </c>
      <c r="I23" s="5" t="s">
        <v>229</v>
      </c>
    </row>
    <row r="24" spans="1:9" ht="110.25" customHeight="1">
      <c r="A24" s="1"/>
      <c r="B24" s="1"/>
      <c r="C24" s="6" t="s">
        <v>230</v>
      </c>
      <c r="D24" s="1">
        <v>1400</v>
      </c>
      <c r="E24" s="16">
        <v>2015</v>
      </c>
      <c r="F24" s="6" t="s">
        <v>258</v>
      </c>
      <c r="G24" s="6" t="s">
        <v>58</v>
      </c>
      <c r="H24" s="1" t="s">
        <v>169</v>
      </c>
      <c r="I24" s="5" t="s">
        <v>229</v>
      </c>
    </row>
    <row r="25" spans="1:9" ht="157.5" customHeight="1">
      <c r="A25" s="1"/>
      <c r="B25" s="1"/>
      <c r="C25" s="3" t="s">
        <v>231</v>
      </c>
      <c r="D25" s="1"/>
      <c r="E25" s="16">
        <v>2015</v>
      </c>
      <c r="F25" s="6" t="s">
        <v>232</v>
      </c>
      <c r="G25" s="6" t="s">
        <v>196</v>
      </c>
      <c r="H25" s="1" t="s">
        <v>89</v>
      </c>
      <c r="I25" s="5" t="s">
        <v>134</v>
      </c>
    </row>
    <row r="26" spans="1:9" s="29" customFormat="1" ht="12.75">
      <c r="A26" s="7"/>
      <c r="B26" s="7"/>
      <c r="C26" s="6"/>
      <c r="D26" s="7"/>
      <c r="E26" s="7"/>
      <c r="F26" s="6"/>
      <c r="G26" s="6"/>
      <c r="H26" s="7"/>
      <c r="I26" s="18"/>
    </row>
    <row r="27" spans="1:9" ht="21.75" customHeight="1">
      <c r="A27" s="1"/>
      <c r="B27" s="10" t="s">
        <v>259</v>
      </c>
      <c r="C27" s="11"/>
      <c r="D27" s="11"/>
      <c r="E27" s="11"/>
      <c r="F27" s="11"/>
      <c r="G27" s="11"/>
      <c r="H27" s="11"/>
      <c r="I27" s="42"/>
    </row>
    <row r="28" spans="1:9" ht="95.25" customHeight="1">
      <c r="A28" s="1"/>
      <c r="B28" s="1"/>
      <c r="C28" s="3" t="s">
        <v>29</v>
      </c>
      <c r="D28" s="1">
        <v>6</v>
      </c>
      <c r="E28" s="16">
        <v>2015</v>
      </c>
      <c r="F28" s="5" t="s">
        <v>30</v>
      </c>
      <c r="G28" s="3" t="s">
        <v>31</v>
      </c>
      <c r="H28" s="1" t="s">
        <v>135</v>
      </c>
      <c r="I28" s="5" t="s">
        <v>198</v>
      </c>
    </row>
    <row r="29" spans="1:9" ht="25.5">
      <c r="A29" s="5"/>
      <c r="B29" s="5"/>
      <c r="C29" s="5" t="s">
        <v>35</v>
      </c>
      <c r="D29" s="16"/>
      <c r="E29" s="1" t="s">
        <v>216</v>
      </c>
      <c r="F29" s="5" t="s">
        <v>32</v>
      </c>
      <c r="G29" s="5" t="s">
        <v>27</v>
      </c>
      <c r="H29" s="5" t="s">
        <v>135</v>
      </c>
      <c r="I29" s="5" t="s">
        <v>89</v>
      </c>
    </row>
    <row r="30" spans="1:9" ht="70.5" customHeight="1">
      <c r="A30" s="13" t="s">
        <v>97</v>
      </c>
      <c r="B30" s="1"/>
      <c r="C30" s="3"/>
      <c r="D30" s="1"/>
      <c r="E30" s="1"/>
      <c r="F30" s="28"/>
      <c r="G30" s="28"/>
      <c r="H30" s="1"/>
      <c r="I30" s="5"/>
    </row>
    <row r="31" spans="1:9" ht="38.25">
      <c r="A31" s="4"/>
      <c r="B31" s="10" t="s">
        <v>186</v>
      </c>
      <c r="C31" s="10"/>
      <c r="D31" s="10"/>
      <c r="E31" s="10"/>
      <c r="F31" s="10"/>
      <c r="G31" s="10"/>
      <c r="H31" s="10"/>
      <c r="I31" s="43"/>
    </row>
    <row r="32" spans="1:9" s="39" customFormat="1" ht="156.75" customHeight="1">
      <c r="A32" s="38"/>
      <c r="B32" s="38"/>
      <c r="C32" s="6" t="s">
        <v>247</v>
      </c>
      <c r="D32" s="7"/>
      <c r="E32" s="18" t="s">
        <v>236</v>
      </c>
      <c r="F32" s="6" t="s">
        <v>0</v>
      </c>
      <c r="G32" s="6" t="s">
        <v>1</v>
      </c>
      <c r="H32" s="7" t="s">
        <v>3</v>
      </c>
      <c r="I32" s="18" t="s">
        <v>2</v>
      </c>
    </row>
    <row r="33" spans="1:9" s="29" customFormat="1" ht="89.25" customHeight="1">
      <c r="A33" s="30"/>
      <c r="B33" s="23"/>
      <c r="C33" s="6" t="s">
        <v>112</v>
      </c>
      <c r="D33" s="7"/>
      <c r="E33" s="7">
        <v>2013</v>
      </c>
      <c r="F33" s="5" t="s">
        <v>233</v>
      </c>
      <c r="G33" s="5" t="s">
        <v>115</v>
      </c>
      <c r="H33" s="1" t="s">
        <v>90</v>
      </c>
      <c r="I33" s="5" t="s">
        <v>234</v>
      </c>
    </row>
    <row r="34" spans="1:9" s="29" customFormat="1" ht="120" customHeight="1">
      <c r="A34" s="30"/>
      <c r="B34" s="23"/>
      <c r="C34" s="6" t="s">
        <v>260</v>
      </c>
      <c r="D34" s="7">
        <v>2</v>
      </c>
      <c r="E34" s="7">
        <v>2014</v>
      </c>
      <c r="F34" s="5" t="s">
        <v>6</v>
      </c>
      <c r="G34" s="5" t="s">
        <v>141</v>
      </c>
      <c r="H34" s="1" t="s">
        <v>90</v>
      </c>
      <c r="I34" s="5" t="s">
        <v>253</v>
      </c>
    </row>
    <row r="35" spans="1:9" s="29" customFormat="1" ht="78.75" customHeight="1">
      <c r="A35" s="30"/>
      <c r="B35" s="23"/>
      <c r="C35" s="6" t="s">
        <v>136</v>
      </c>
      <c r="D35" s="7"/>
      <c r="E35" s="7">
        <v>2015</v>
      </c>
      <c r="F35" s="5" t="s">
        <v>213</v>
      </c>
      <c r="G35" s="5" t="s">
        <v>137</v>
      </c>
      <c r="H35" s="1" t="s">
        <v>90</v>
      </c>
      <c r="I35" s="5" t="s">
        <v>281</v>
      </c>
    </row>
    <row r="36" spans="1:9" s="29" customFormat="1" ht="78.75" customHeight="1">
      <c r="A36" s="30"/>
      <c r="B36" s="23"/>
      <c r="C36" s="6" t="s">
        <v>238</v>
      </c>
      <c r="D36" s="7">
        <v>0.3</v>
      </c>
      <c r="E36" s="7">
        <v>2014</v>
      </c>
      <c r="F36" s="6" t="s">
        <v>239</v>
      </c>
      <c r="G36" s="5" t="s">
        <v>240</v>
      </c>
      <c r="H36" s="1" t="s">
        <v>191</v>
      </c>
      <c r="I36" s="5" t="s">
        <v>282</v>
      </c>
    </row>
    <row r="37" spans="1:9" s="29" customFormat="1" ht="240" customHeight="1">
      <c r="A37" s="30"/>
      <c r="B37" s="23"/>
      <c r="C37" s="6" t="s">
        <v>46</v>
      </c>
      <c r="D37" s="7"/>
      <c r="E37" s="7">
        <v>2014</v>
      </c>
      <c r="F37" s="5" t="s">
        <v>199</v>
      </c>
      <c r="G37" s="5" t="s">
        <v>187</v>
      </c>
      <c r="H37" s="1" t="s">
        <v>138</v>
      </c>
      <c r="I37" s="5" t="s">
        <v>283</v>
      </c>
    </row>
    <row r="38" spans="1:9" s="29" customFormat="1" ht="89.25" customHeight="1">
      <c r="A38" s="30"/>
      <c r="B38" s="23"/>
      <c r="C38" s="6" t="s">
        <v>47</v>
      </c>
      <c r="D38" s="7"/>
      <c r="E38" s="7">
        <v>2013</v>
      </c>
      <c r="F38" s="5" t="s">
        <v>200</v>
      </c>
      <c r="G38" s="5" t="s">
        <v>201</v>
      </c>
      <c r="H38" s="1" t="s">
        <v>138</v>
      </c>
      <c r="I38" s="5" t="s">
        <v>113</v>
      </c>
    </row>
    <row r="39" spans="1:9" s="29" customFormat="1" ht="63.75">
      <c r="A39" s="30"/>
      <c r="B39" s="23"/>
      <c r="C39" s="6" t="s">
        <v>245</v>
      </c>
      <c r="D39" s="38"/>
      <c r="E39" s="7">
        <v>2014</v>
      </c>
      <c r="F39" s="5" t="s">
        <v>48</v>
      </c>
      <c r="G39" s="5" t="s">
        <v>246</v>
      </c>
      <c r="H39" s="1" t="s">
        <v>244</v>
      </c>
      <c r="I39" s="5" t="s">
        <v>113</v>
      </c>
    </row>
    <row r="40" spans="1:9" ht="31.5" customHeight="1">
      <c r="A40" s="1"/>
      <c r="B40" s="10" t="s">
        <v>99</v>
      </c>
      <c r="C40" s="10"/>
      <c r="D40" s="10"/>
      <c r="E40" s="10"/>
      <c r="F40" s="10"/>
      <c r="G40" s="10"/>
      <c r="H40" s="10"/>
      <c r="I40" s="43"/>
    </row>
    <row r="41" spans="1:9" s="29" customFormat="1" ht="102">
      <c r="A41" s="7"/>
      <c r="B41" s="20"/>
      <c r="C41" s="6" t="s">
        <v>188</v>
      </c>
      <c r="D41" s="21"/>
      <c r="E41" s="21">
        <v>2013</v>
      </c>
      <c r="F41" s="18" t="s">
        <v>117</v>
      </c>
      <c r="G41" s="6" t="s">
        <v>116</v>
      </c>
      <c r="H41" s="7" t="s">
        <v>110</v>
      </c>
      <c r="I41" s="44"/>
    </row>
    <row r="42" spans="1:9" s="29" customFormat="1" ht="51">
      <c r="A42" s="7"/>
      <c r="B42" s="20"/>
      <c r="C42" s="6" t="s">
        <v>261</v>
      </c>
      <c r="D42" s="21"/>
      <c r="E42" s="21">
        <v>2013</v>
      </c>
      <c r="F42" s="18" t="s">
        <v>9</v>
      </c>
      <c r="G42" s="6" t="s">
        <v>10</v>
      </c>
      <c r="H42" s="7" t="s">
        <v>110</v>
      </c>
      <c r="I42" s="18" t="s">
        <v>113</v>
      </c>
    </row>
    <row r="43" spans="1:9" ht="22.5" customHeight="1">
      <c r="A43" s="1"/>
      <c r="B43" s="10" t="s">
        <v>100</v>
      </c>
      <c r="C43" s="10"/>
      <c r="D43" s="10"/>
      <c r="E43" s="10"/>
      <c r="F43" s="10"/>
      <c r="G43" s="10"/>
      <c r="H43" s="10"/>
      <c r="I43" s="43"/>
    </row>
    <row r="44" spans="1:9" s="29" customFormat="1" ht="174" customHeight="1">
      <c r="A44" s="30"/>
      <c r="B44" s="23"/>
      <c r="C44" s="6" t="s">
        <v>190</v>
      </c>
      <c r="D44" s="7">
        <v>2</v>
      </c>
      <c r="E44" s="17">
        <v>2014</v>
      </c>
      <c r="F44" s="6" t="s">
        <v>53</v>
      </c>
      <c r="G44" s="6" t="s">
        <v>189</v>
      </c>
      <c r="H44" s="7" t="s">
        <v>110</v>
      </c>
      <c r="I44" s="5" t="s">
        <v>255</v>
      </c>
    </row>
    <row r="45" spans="1:9" ht="229.5">
      <c r="A45" s="1"/>
      <c r="B45" s="8"/>
      <c r="C45" s="6" t="s">
        <v>286</v>
      </c>
      <c r="D45" s="1">
        <v>2</v>
      </c>
      <c r="E45" s="19">
        <v>2015</v>
      </c>
      <c r="F45" s="3" t="s">
        <v>119</v>
      </c>
      <c r="G45" s="9" t="s">
        <v>120</v>
      </c>
      <c r="H45" s="1" t="s">
        <v>123</v>
      </c>
      <c r="I45" s="5" t="s">
        <v>254</v>
      </c>
    </row>
    <row r="46" spans="1:9" ht="172.5" customHeight="1">
      <c r="A46" s="1"/>
      <c r="B46" s="1"/>
      <c r="C46" s="6" t="s">
        <v>237</v>
      </c>
      <c r="D46" s="1">
        <v>0.5</v>
      </c>
      <c r="E46" s="19">
        <v>2014</v>
      </c>
      <c r="F46" s="3" t="s">
        <v>118</v>
      </c>
      <c r="G46" s="9" t="s">
        <v>121</v>
      </c>
      <c r="H46" s="1" t="s">
        <v>108</v>
      </c>
      <c r="I46" s="5" t="s">
        <v>256</v>
      </c>
    </row>
    <row r="47" spans="1:9" ht="30" customHeight="1">
      <c r="A47" s="13" t="s">
        <v>101</v>
      </c>
      <c r="B47" s="1"/>
      <c r="C47" s="28"/>
      <c r="D47" s="1"/>
      <c r="E47" s="1"/>
      <c r="F47" s="1"/>
      <c r="G47" s="1"/>
      <c r="H47" s="1"/>
      <c r="I47" s="5"/>
    </row>
    <row r="48" spans="1:9" ht="96.75" customHeight="1">
      <c r="A48" s="28"/>
      <c r="B48" s="1"/>
      <c r="C48" s="3" t="s">
        <v>13</v>
      </c>
      <c r="D48" s="7">
        <v>16</v>
      </c>
      <c r="E48" s="1">
        <v>2015</v>
      </c>
      <c r="F48" s="3" t="s">
        <v>42</v>
      </c>
      <c r="G48" s="3" t="s">
        <v>43</v>
      </c>
      <c r="H48" s="1" t="s">
        <v>54</v>
      </c>
      <c r="I48" s="5" t="s">
        <v>202</v>
      </c>
    </row>
    <row r="49" spans="1:9" s="39" customFormat="1" ht="150" customHeight="1">
      <c r="A49" s="38"/>
      <c r="B49" s="38"/>
      <c r="C49" s="6" t="s">
        <v>267</v>
      </c>
      <c r="D49" s="7">
        <v>15</v>
      </c>
      <c r="E49" s="7">
        <v>2015</v>
      </c>
      <c r="F49" s="6" t="s">
        <v>268</v>
      </c>
      <c r="G49" s="6" t="s">
        <v>197</v>
      </c>
      <c r="H49" s="7" t="s">
        <v>89</v>
      </c>
      <c r="I49" s="18" t="s">
        <v>257</v>
      </c>
    </row>
    <row r="50" spans="1:9" s="40" customFormat="1" ht="142.5" customHeight="1">
      <c r="A50" s="49"/>
      <c r="B50" s="38"/>
      <c r="C50" s="6" t="s">
        <v>269</v>
      </c>
      <c r="D50" s="7"/>
      <c r="E50" s="7">
        <v>2012</v>
      </c>
      <c r="F50" s="6" t="s">
        <v>270</v>
      </c>
      <c r="G50" s="6" t="s">
        <v>271</v>
      </c>
      <c r="H50" s="7" t="s">
        <v>49</v>
      </c>
      <c r="I50" s="18" t="s">
        <v>50</v>
      </c>
    </row>
    <row r="54" ht="12.75">
      <c r="D54" s="26">
        <f>SUM(D13:D53)</f>
        <v>4375.1</v>
      </c>
    </row>
  </sheetData>
  <sheetProtection/>
  <mergeCells count="9">
    <mergeCell ref="A5:I5"/>
    <mergeCell ref="H9:I9"/>
    <mergeCell ref="E9:E10"/>
    <mergeCell ref="A9:A10"/>
    <mergeCell ref="B9:B10"/>
    <mergeCell ref="C9:C10"/>
    <mergeCell ref="D9:D10"/>
    <mergeCell ref="F9:F10"/>
    <mergeCell ref="G9:G10"/>
  </mergeCells>
  <printOptions horizontalCentered="1"/>
  <pageMargins left="0.7086614173228347" right="0.7086614173228347" top="0.7480314960629921" bottom="0.5511811023622047" header="0.7086614173228347" footer="0.31496062992125984"/>
  <pageSetup firstPageNumber="45" useFirstPageNumber="1" horizontalDpi="600" verticalDpi="600" orientation="landscape" paperSize="9" scale="80" r:id="rId1"/>
  <headerFooter alignWithMargins="0">
    <oddFooter>&amp;C&amp;"Times New Roman,Regular"&amp;11&amp;P</oddFooter>
  </headerFooter>
  <rowBreaks count="1" manualBreakCount="1">
    <brk id="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85" zoomScaleNormal="85" zoomScalePageLayoutView="0" workbookViewId="0" topLeftCell="A1">
      <pane ySplit="8" topLeftCell="BM44" activePane="bottomLeft" state="frozen"/>
      <selection pane="topLeft" activeCell="A1" sqref="A1"/>
      <selection pane="bottomLeft" activeCell="C32" sqref="C32"/>
    </sheetView>
  </sheetViews>
  <sheetFormatPr defaultColWidth="9.140625" defaultRowHeight="12.75"/>
  <cols>
    <col min="1" max="1" width="25.00390625" style="26" customWidth="1"/>
    <col min="2" max="2" width="15.8515625" style="26" customWidth="1"/>
    <col min="3" max="3" width="26.00390625" style="26" customWidth="1"/>
    <col min="4" max="4" width="9.140625" style="26" customWidth="1"/>
    <col min="5" max="5" width="13.28125" style="26" customWidth="1"/>
    <col min="6" max="6" width="25.421875" style="26" customWidth="1"/>
    <col min="7" max="7" width="20.140625" style="26" customWidth="1"/>
    <col min="8" max="9" width="11.57421875" style="26" customWidth="1"/>
    <col min="10" max="16384" width="9.140625" style="26" customWidth="1"/>
  </cols>
  <sheetData>
    <row r="1" spans="3:5" ht="12.75">
      <c r="C1" s="26" t="str">
        <f>краткосрочен!C1</f>
        <v>За периода 2013-2015</v>
      </c>
      <c r="D1" s="26">
        <f>краткосрочен!D1</f>
        <v>4375.1</v>
      </c>
      <c r="E1" s="26">
        <f>краткосрочен!E1</f>
        <v>4375.1</v>
      </c>
    </row>
    <row r="2" spans="3:6" ht="12.75">
      <c r="C2" s="26" t="str">
        <f>краткосрочен!C2</f>
        <v>За периода 2016-2020</v>
      </c>
      <c r="D2" s="26">
        <f>краткосрочен!D2</f>
        <v>6283</v>
      </c>
      <c r="E2" s="26">
        <f>краткосрочен!E2</f>
        <v>6283</v>
      </c>
      <c r="F2" s="26">
        <f>D2-E2</f>
        <v>0</v>
      </c>
    </row>
    <row r="3" spans="3:5" ht="12.75">
      <c r="C3" s="26" t="str">
        <f>краткосрочен!C3</f>
        <v>За периода 2021-2034</v>
      </c>
      <c r="D3" s="26">
        <f>краткосрочен!D3</f>
        <v>15657</v>
      </c>
      <c r="E3" s="26">
        <f>краткосрочен!E3</f>
        <v>15657</v>
      </c>
    </row>
    <row r="4" spans="3:5" ht="12.75">
      <c r="C4" s="26">
        <f>краткосрочен!C4</f>
        <v>0</v>
      </c>
      <c r="D4" s="26">
        <f>краткосрочен!D4</f>
        <v>26315.1</v>
      </c>
      <c r="E4" s="26">
        <f>краткосрочен!E4</f>
        <v>26315.1</v>
      </c>
    </row>
    <row r="5" ht="12.75">
      <c r="C5" s="27" t="s">
        <v>148</v>
      </c>
    </row>
    <row r="7" spans="1:9" ht="12.75" customHeight="1">
      <c r="A7" s="55" t="s">
        <v>78</v>
      </c>
      <c r="B7" s="55" t="s">
        <v>79</v>
      </c>
      <c r="C7" s="55" t="s">
        <v>109</v>
      </c>
      <c r="D7" s="55" t="s">
        <v>80</v>
      </c>
      <c r="E7" s="55" t="s">
        <v>124</v>
      </c>
      <c r="F7" s="55" t="s">
        <v>81</v>
      </c>
      <c r="G7" s="55" t="s">
        <v>128</v>
      </c>
      <c r="H7" s="55" t="s">
        <v>82</v>
      </c>
      <c r="I7" s="55"/>
    </row>
    <row r="8" spans="1:9" ht="12.75">
      <c r="A8" s="55"/>
      <c r="B8" s="55"/>
      <c r="C8" s="55"/>
      <c r="D8" s="55"/>
      <c r="E8" s="55"/>
      <c r="F8" s="55"/>
      <c r="G8" s="55" t="s">
        <v>83</v>
      </c>
      <c r="H8" s="14" t="s">
        <v>84</v>
      </c>
      <c r="I8" s="14" t="s">
        <v>85</v>
      </c>
    </row>
    <row r="9" spans="1:9" ht="76.5">
      <c r="A9" s="13" t="s">
        <v>86</v>
      </c>
      <c r="B9" s="4"/>
      <c r="C9" s="4"/>
      <c r="D9" s="4"/>
      <c r="E9" s="4"/>
      <c r="F9" s="4"/>
      <c r="G9" s="1"/>
      <c r="H9" s="1"/>
      <c r="I9" s="1"/>
    </row>
    <row r="10" spans="1:9" ht="25.5">
      <c r="A10" s="28"/>
      <c r="B10" s="10" t="s">
        <v>87</v>
      </c>
      <c r="C10" s="32"/>
      <c r="D10" s="11"/>
      <c r="E10" s="11"/>
      <c r="F10" s="11"/>
      <c r="G10" s="11"/>
      <c r="H10" s="11"/>
      <c r="I10" s="11"/>
    </row>
    <row r="11" spans="1:9" ht="89.25">
      <c r="A11" s="1"/>
      <c r="B11" s="2"/>
      <c r="C11" s="3" t="s">
        <v>146</v>
      </c>
      <c r="D11" s="1">
        <v>140</v>
      </c>
      <c r="E11" s="16">
        <v>2018</v>
      </c>
      <c r="F11" s="3" t="s">
        <v>147</v>
      </c>
      <c r="G11" s="3" t="s">
        <v>56</v>
      </c>
      <c r="H11" s="1" t="s">
        <v>90</v>
      </c>
      <c r="I11" s="5" t="s">
        <v>4</v>
      </c>
    </row>
    <row r="12" spans="1:9" ht="191.25">
      <c r="A12" s="1"/>
      <c r="B12" s="1"/>
      <c r="C12" s="3" t="s">
        <v>274</v>
      </c>
      <c r="D12" s="1">
        <v>309</v>
      </c>
      <c r="E12" s="16">
        <v>2020</v>
      </c>
      <c r="F12" s="3" t="s">
        <v>5</v>
      </c>
      <c r="G12" s="3" t="s">
        <v>276</v>
      </c>
      <c r="H12" s="1" t="s">
        <v>90</v>
      </c>
      <c r="I12" s="5" t="s">
        <v>279</v>
      </c>
    </row>
    <row r="13" spans="1:9" ht="25.5">
      <c r="A13" s="1"/>
      <c r="B13" s="10" t="s">
        <v>91</v>
      </c>
      <c r="C13" s="11"/>
      <c r="D13" s="11"/>
      <c r="E13" s="12"/>
      <c r="F13" s="11"/>
      <c r="G13" s="12"/>
      <c r="H13" s="11"/>
      <c r="I13" s="11"/>
    </row>
    <row r="14" spans="1:9" ht="127.5">
      <c r="A14" s="28"/>
      <c r="B14" s="28"/>
      <c r="C14" s="6" t="s">
        <v>57</v>
      </c>
      <c r="D14" s="1">
        <v>1.5</v>
      </c>
      <c r="E14" s="1">
        <v>2021</v>
      </c>
      <c r="F14" s="6" t="s">
        <v>204</v>
      </c>
      <c r="G14" s="6" t="s">
        <v>207</v>
      </c>
      <c r="H14" s="1" t="s">
        <v>89</v>
      </c>
      <c r="I14" s="5"/>
    </row>
    <row r="15" spans="1:9" ht="66.75" customHeight="1">
      <c r="A15" s="1"/>
      <c r="B15" s="1"/>
      <c r="C15" s="3" t="s">
        <v>106</v>
      </c>
      <c r="D15" s="1">
        <v>212</v>
      </c>
      <c r="E15" s="16">
        <v>2021</v>
      </c>
      <c r="F15" s="3" t="s">
        <v>125</v>
      </c>
      <c r="G15" s="3" t="s">
        <v>111</v>
      </c>
      <c r="H15" s="1" t="s">
        <v>90</v>
      </c>
      <c r="I15" s="5" t="s">
        <v>92</v>
      </c>
    </row>
    <row r="16" spans="1:9" ht="140.25">
      <c r="A16" s="1"/>
      <c r="B16" s="28"/>
      <c r="C16" s="3" t="s">
        <v>152</v>
      </c>
      <c r="D16" s="1">
        <v>2830</v>
      </c>
      <c r="E16" s="16">
        <v>2020</v>
      </c>
      <c r="F16" s="3" t="s">
        <v>151</v>
      </c>
      <c r="G16" s="3" t="s">
        <v>107</v>
      </c>
      <c r="H16" s="1" t="s">
        <v>169</v>
      </c>
      <c r="I16" s="5" t="s">
        <v>51</v>
      </c>
    </row>
    <row r="17" spans="1:9" ht="51">
      <c r="A17" s="13" t="s">
        <v>93</v>
      </c>
      <c r="B17" s="1"/>
      <c r="C17" s="3"/>
      <c r="D17" s="1"/>
      <c r="E17" s="1"/>
      <c r="F17" s="3"/>
      <c r="G17" s="3"/>
      <c r="H17" s="1"/>
      <c r="I17" s="1"/>
    </row>
    <row r="18" spans="1:9" ht="25.5">
      <c r="A18" s="15"/>
      <c r="B18" s="10" t="s">
        <v>94</v>
      </c>
      <c r="C18" s="11"/>
      <c r="D18" s="11"/>
      <c r="E18" s="11"/>
      <c r="F18" s="11"/>
      <c r="G18" s="11"/>
      <c r="H18" s="11"/>
      <c r="I18" s="11"/>
    </row>
    <row r="19" spans="1:9" ht="114.75">
      <c r="A19" s="28"/>
      <c r="B19" s="28"/>
      <c r="C19" s="3" t="s">
        <v>230</v>
      </c>
      <c r="D19" s="1">
        <v>2200</v>
      </c>
      <c r="E19" s="16">
        <v>2017</v>
      </c>
      <c r="F19" s="6" t="s">
        <v>44</v>
      </c>
      <c r="G19" s="6" t="s">
        <v>58</v>
      </c>
      <c r="H19" s="1" t="s">
        <v>89</v>
      </c>
      <c r="I19" s="1" t="s">
        <v>133</v>
      </c>
    </row>
    <row r="20" spans="1:9" ht="94.5" customHeight="1">
      <c r="A20" s="1"/>
      <c r="B20" s="1"/>
      <c r="C20" s="3" t="s">
        <v>59</v>
      </c>
      <c r="D20" s="1">
        <v>1</v>
      </c>
      <c r="E20" s="16">
        <v>2019</v>
      </c>
      <c r="F20" s="6" t="s">
        <v>149</v>
      </c>
      <c r="G20" s="3" t="s">
        <v>60</v>
      </c>
      <c r="H20" s="1" t="s">
        <v>90</v>
      </c>
      <c r="I20" s="1" t="s">
        <v>89</v>
      </c>
    </row>
    <row r="21" spans="1:9" ht="94.5" customHeight="1">
      <c r="A21" s="1"/>
      <c r="B21" s="1"/>
      <c r="C21" s="3" t="s">
        <v>61</v>
      </c>
      <c r="D21" s="1">
        <v>120</v>
      </c>
      <c r="E21" s="16">
        <v>2021</v>
      </c>
      <c r="F21" s="6" t="s">
        <v>150</v>
      </c>
      <c r="G21" s="3" t="s">
        <v>62</v>
      </c>
      <c r="H21" s="1" t="s">
        <v>90</v>
      </c>
      <c r="I21" s="1" t="s">
        <v>89</v>
      </c>
    </row>
    <row r="22" spans="1:9" ht="15.75" customHeight="1">
      <c r="A22" s="1"/>
      <c r="B22" s="10" t="s">
        <v>95</v>
      </c>
      <c r="C22" s="11"/>
      <c r="D22" s="11"/>
      <c r="E22" s="11"/>
      <c r="F22" s="11"/>
      <c r="G22" s="11"/>
      <c r="H22" s="11"/>
      <c r="I22" s="11"/>
    </row>
    <row r="23" spans="1:9" s="29" customFormat="1" ht="15.75" customHeight="1">
      <c r="A23" s="7"/>
      <c r="B23" s="23"/>
      <c r="C23" s="24"/>
      <c r="D23" s="24"/>
      <c r="E23" s="24"/>
      <c r="F23" s="24"/>
      <c r="G23" s="24"/>
      <c r="H23" s="24"/>
      <c r="I23" s="24"/>
    </row>
    <row r="24" spans="1:9" ht="136.5" customHeight="1">
      <c r="A24" s="1"/>
      <c r="B24" s="1"/>
      <c r="C24" s="5" t="s">
        <v>248</v>
      </c>
      <c r="D24" s="1"/>
      <c r="E24" s="1">
        <v>2017</v>
      </c>
      <c r="F24" s="3" t="s">
        <v>153</v>
      </c>
      <c r="G24" s="3" t="s">
        <v>154</v>
      </c>
      <c r="H24" s="1" t="s">
        <v>104</v>
      </c>
      <c r="I24" s="1"/>
    </row>
    <row r="25" spans="1:9" ht="136.5" customHeight="1">
      <c r="A25" s="1"/>
      <c r="B25" s="1"/>
      <c r="C25" s="5" t="s">
        <v>249</v>
      </c>
      <c r="D25" s="1">
        <v>20</v>
      </c>
      <c r="E25" s="1">
        <v>2021</v>
      </c>
      <c r="F25" s="3" t="s">
        <v>155</v>
      </c>
      <c r="G25" s="6" t="s">
        <v>63</v>
      </c>
      <c r="H25" s="1" t="s">
        <v>104</v>
      </c>
      <c r="I25" s="1"/>
    </row>
    <row r="26" spans="1:9" ht="21.75" customHeight="1">
      <c r="A26" s="1"/>
      <c r="B26" s="10" t="s">
        <v>96</v>
      </c>
      <c r="C26" s="11"/>
      <c r="D26" s="11"/>
      <c r="E26" s="11"/>
      <c r="F26" s="11"/>
      <c r="G26" s="11"/>
      <c r="H26" s="11"/>
      <c r="I26" s="11"/>
    </row>
    <row r="27" spans="1:9" ht="89.25">
      <c r="A27" s="5"/>
      <c r="B27" s="5"/>
      <c r="C27" s="3" t="s">
        <v>25</v>
      </c>
      <c r="D27" s="1">
        <v>6</v>
      </c>
      <c r="E27" s="16">
        <v>2021</v>
      </c>
      <c r="F27" s="5" t="s">
        <v>28</v>
      </c>
      <c r="G27" s="3" t="s">
        <v>31</v>
      </c>
      <c r="H27" s="1" t="s">
        <v>135</v>
      </c>
      <c r="I27" s="5" t="s">
        <v>198</v>
      </c>
    </row>
    <row r="28" spans="1:9" ht="25.5">
      <c r="A28" s="5"/>
      <c r="B28" s="5"/>
      <c r="C28" s="5" t="s">
        <v>26</v>
      </c>
      <c r="D28" s="16"/>
      <c r="E28" s="1" t="s">
        <v>217</v>
      </c>
      <c r="F28" s="5" t="s">
        <v>32</v>
      </c>
      <c r="G28" s="5" t="s">
        <v>27</v>
      </c>
      <c r="H28" s="5" t="s">
        <v>135</v>
      </c>
      <c r="I28" s="5" t="s">
        <v>89</v>
      </c>
    </row>
    <row r="29" spans="1:9" ht="63.75">
      <c r="A29" s="13" t="s">
        <v>97</v>
      </c>
      <c r="B29" s="1"/>
      <c r="C29" s="3"/>
      <c r="D29" s="1"/>
      <c r="E29" s="1"/>
      <c r="F29" s="28"/>
      <c r="G29" s="28"/>
      <c r="H29" s="1"/>
      <c r="I29" s="1"/>
    </row>
    <row r="30" spans="1:9" ht="25.5">
      <c r="A30" s="4"/>
      <c r="B30" s="10" t="s">
        <v>98</v>
      </c>
      <c r="C30" s="10"/>
      <c r="D30" s="10"/>
      <c r="E30" s="10"/>
      <c r="F30" s="10"/>
      <c r="G30" s="10"/>
      <c r="H30" s="10"/>
      <c r="I30" s="10"/>
    </row>
    <row r="31" spans="1:9" s="29" customFormat="1" ht="120" customHeight="1">
      <c r="A31" s="30"/>
      <c r="B31" s="23"/>
      <c r="C31" s="6" t="s">
        <v>64</v>
      </c>
      <c r="D31" s="7">
        <v>25</v>
      </c>
      <c r="E31" s="7">
        <v>2021</v>
      </c>
      <c r="F31" s="5" t="s">
        <v>7</v>
      </c>
      <c r="G31" s="5" t="s">
        <v>65</v>
      </c>
      <c r="H31" s="1" t="s">
        <v>90</v>
      </c>
      <c r="I31" s="5" t="s">
        <v>89</v>
      </c>
    </row>
    <row r="32" spans="1:9" s="29" customFormat="1" ht="106.5" customHeight="1">
      <c r="A32" s="30"/>
      <c r="B32" s="23"/>
      <c r="C32" s="6" t="s">
        <v>156</v>
      </c>
      <c r="D32" s="7">
        <v>1</v>
      </c>
      <c r="E32" s="7">
        <v>2016</v>
      </c>
      <c r="F32" s="5" t="s">
        <v>66</v>
      </c>
      <c r="G32" s="5" t="s">
        <v>67</v>
      </c>
      <c r="H32" s="1" t="s">
        <v>90</v>
      </c>
      <c r="I32" s="5" t="s">
        <v>284</v>
      </c>
    </row>
    <row r="33" spans="1:9" s="29" customFormat="1" ht="78.75" customHeight="1">
      <c r="A33" s="30"/>
      <c r="B33" s="23"/>
      <c r="C33" s="6" t="s">
        <v>241</v>
      </c>
      <c r="D33" s="7"/>
      <c r="E33" s="7">
        <v>2021</v>
      </c>
      <c r="F33" s="6" t="s">
        <v>241</v>
      </c>
      <c r="G33" s="5" t="s">
        <v>192</v>
      </c>
      <c r="H33" s="1" t="s">
        <v>242</v>
      </c>
      <c r="I33" s="5" t="s">
        <v>243</v>
      </c>
    </row>
    <row r="34" spans="1:9" s="29" customFormat="1" ht="165.75" customHeight="1">
      <c r="A34" s="30"/>
      <c r="B34" s="23"/>
      <c r="C34" s="6" t="s">
        <v>235</v>
      </c>
      <c r="D34" s="7"/>
      <c r="E34" s="7">
        <v>2021</v>
      </c>
      <c r="F34" s="5" t="s">
        <v>208</v>
      </c>
      <c r="G34" s="5" t="s">
        <v>68</v>
      </c>
      <c r="H34" s="1" t="s">
        <v>138</v>
      </c>
      <c r="I34" s="36"/>
    </row>
    <row r="35" spans="1:9" s="29" customFormat="1" ht="150.75" customHeight="1">
      <c r="A35" s="30"/>
      <c r="B35" s="23"/>
      <c r="C35" s="6" t="s">
        <v>69</v>
      </c>
      <c r="D35" s="31"/>
      <c r="E35" s="7">
        <v>2021</v>
      </c>
      <c r="F35" s="5" t="s">
        <v>114</v>
      </c>
      <c r="G35" s="5" t="s">
        <v>140</v>
      </c>
      <c r="H35" s="1" t="s">
        <v>139</v>
      </c>
      <c r="I35" s="1" t="s">
        <v>285</v>
      </c>
    </row>
    <row r="36" spans="1:9" ht="25.5">
      <c r="A36" s="1"/>
      <c r="B36" s="10" t="s">
        <v>99</v>
      </c>
      <c r="C36" s="10"/>
      <c r="D36" s="10"/>
      <c r="E36" s="10"/>
      <c r="F36" s="10"/>
      <c r="G36" s="10"/>
      <c r="H36" s="10"/>
      <c r="I36" s="10"/>
    </row>
    <row r="37" spans="1:9" s="29" customFormat="1" ht="89.25">
      <c r="A37" s="7"/>
      <c r="B37" s="20"/>
      <c r="C37" s="6" t="s">
        <v>8</v>
      </c>
      <c r="D37" s="21">
        <v>0.5</v>
      </c>
      <c r="E37" s="21">
        <v>2017</v>
      </c>
      <c r="F37" s="18" t="s">
        <v>153</v>
      </c>
      <c r="G37" s="6" t="s">
        <v>158</v>
      </c>
      <c r="H37" s="7" t="s">
        <v>160</v>
      </c>
      <c r="I37" s="18" t="s">
        <v>159</v>
      </c>
    </row>
    <row r="38" spans="1:9" ht="22.5" customHeight="1">
      <c r="A38" s="1"/>
      <c r="B38" s="10" t="s">
        <v>70</v>
      </c>
      <c r="C38" s="10"/>
      <c r="D38" s="10"/>
      <c r="E38" s="10"/>
      <c r="F38" s="10"/>
      <c r="G38" s="10"/>
      <c r="H38" s="10"/>
      <c r="I38" s="10"/>
    </row>
    <row r="39" spans="1:9" s="29" customFormat="1" ht="127.5">
      <c r="A39" s="30"/>
      <c r="B39" s="23"/>
      <c r="C39" s="6" t="s">
        <v>71</v>
      </c>
      <c r="D39" s="7"/>
      <c r="E39" s="17">
        <v>2017</v>
      </c>
      <c r="F39" s="18" t="s">
        <v>153</v>
      </c>
      <c r="G39" s="6" t="s">
        <v>158</v>
      </c>
      <c r="H39" s="7" t="s">
        <v>110</v>
      </c>
      <c r="I39" s="5" t="s">
        <v>11</v>
      </c>
    </row>
    <row r="40" spans="1:9" ht="165.75">
      <c r="A40" s="1"/>
      <c r="B40" s="8"/>
      <c r="C40" s="6" t="s">
        <v>72</v>
      </c>
      <c r="D40" s="1">
        <v>4</v>
      </c>
      <c r="E40" s="19">
        <v>2021</v>
      </c>
      <c r="F40" s="3" t="s">
        <v>119</v>
      </c>
      <c r="G40" s="9" t="s">
        <v>52</v>
      </c>
      <c r="H40" s="1" t="s">
        <v>90</v>
      </c>
      <c r="I40" s="5" t="s">
        <v>123</v>
      </c>
    </row>
    <row r="41" spans="1:9" ht="165.75">
      <c r="A41" s="1"/>
      <c r="B41" s="1"/>
      <c r="C41" s="6" t="s">
        <v>73</v>
      </c>
      <c r="D41" s="1">
        <v>1</v>
      </c>
      <c r="E41" s="19">
        <v>2021</v>
      </c>
      <c r="F41" s="3" t="s">
        <v>118</v>
      </c>
      <c r="G41" s="9" t="s">
        <v>52</v>
      </c>
      <c r="H41" s="1" t="s">
        <v>108</v>
      </c>
      <c r="I41" s="5" t="s">
        <v>161</v>
      </c>
    </row>
    <row r="42" spans="1:9" ht="25.5">
      <c r="A42" s="13" t="s">
        <v>101</v>
      </c>
      <c r="B42" s="1"/>
      <c r="C42" s="28"/>
      <c r="D42" s="1"/>
      <c r="E42" s="1"/>
      <c r="F42" s="1"/>
      <c r="G42" s="1"/>
      <c r="H42" s="1"/>
      <c r="I42" s="1"/>
    </row>
    <row r="43" spans="1:9" ht="102.75" customHeight="1">
      <c r="A43" s="28"/>
      <c r="B43" s="1"/>
      <c r="C43" s="3" t="s">
        <v>12</v>
      </c>
      <c r="D43" s="7">
        <v>2</v>
      </c>
      <c r="E43" s="1">
        <v>2021</v>
      </c>
      <c r="F43" s="3" t="s">
        <v>45</v>
      </c>
      <c r="G43" s="3" t="s">
        <v>41</v>
      </c>
      <c r="H43" s="1" t="s">
        <v>54</v>
      </c>
      <c r="I43" s="5" t="s">
        <v>202</v>
      </c>
    </row>
    <row r="44" spans="1:9" ht="102.75" customHeight="1">
      <c r="A44" s="28"/>
      <c r="B44" s="1"/>
      <c r="C44" s="6" t="s">
        <v>130</v>
      </c>
      <c r="D44" s="7">
        <v>220</v>
      </c>
      <c r="E44" s="7">
        <v>2020</v>
      </c>
      <c r="F44" s="6" t="s">
        <v>127</v>
      </c>
      <c r="G44" s="6" t="s">
        <v>102</v>
      </c>
      <c r="H44" s="7" t="s">
        <v>55</v>
      </c>
      <c r="I44" s="18" t="s">
        <v>203</v>
      </c>
    </row>
    <row r="45" spans="1:9" ht="114.75">
      <c r="A45" s="28"/>
      <c r="B45" s="1"/>
      <c r="C45" s="3" t="s">
        <v>14</v>
      </c>
      <c r="D45" s="1">
        <v>320</v>
      </c>
      <c r="E45" s="1">
        <v>2021</v>
      </c>
      <c r="F45" s="3" t="s">
        <v>209</v>
      </c>
      <c r="G45" s="3" t="s">
        <v>162</v>
      </c>
      <c r="H45" s="1" t="s">
        <v>105</v>
      </c>
      <c r="I45" s="5" t="s">
        <v>16</v>
      </c>
    </row>
    <row r="46" spans="1:9" ht="100.5" customHeight="1">
      <c r="A46" s="28"/>
      <c r="B46" s="1"/>
      <c r="C46" s="3" t="s">
        <v>15</v>
      </c>
      <c r="D46" s="1">
        <v>10</v>
      </c>
      <c r="E46" s="1">
        <v>2021</v>
      </c>
      <c r="F46" s="3" t="s">
        <v>75</v>
      </c>
      <c r="G46" s="3" t="s">
        <v>162</v>
      </c>
      <c r="H46" s="1" t="s">
        <v>18</v>
      </c>
      <c r="I46" s="5" t="s">
        <v>17</v>
      </c>
    </row>
    <row r="47" spans="1:9" s="39" customFormat="1" ht="12.75">
      <c r="A47" s="38"/>
      <c r="B47" s="38"/>
      <c r="C47" s="37"/>
      <c r="D47" s="38"/>
      <c r="E47" s="38"/>
      <c r="F47" s="37"/>
      <c r="G47" s="37"/>
      <c r="H47" s="38"/>
      <c r="I47" s="41"/>
    </row>
    <row r="49" ht="12.75">
      <c r="D49" s="26">
        <f>SUM(D12:D46)</f>
        <v>6283</v>
      </c>
    </row>
  </sheetData>
  <sheetProtection/>
  <mergeCells count="8">
    <mergeCell ref="F7:F8"/>
    <mergeCell ref="G7:G8"/>
    <mergeCell ref="H7:I7"/>
    <mergeCell ref="A7:A8"/>
    <mergeCell ref="B7:B8"/>
    <mergeCell ref="C7:C8"/>
    <mergeCell ref="D7:D8"/>
    <mergeCell ref="E7:E8"/>
  </mergeCells>
  <printOptions horizontalCentered="1"/>
  <pageMargins left="0.35433070866141736" right="0.35433070866141736" top="0.5905511811023623" bottom="0.5905511811023623" header="0.5118110236220472" footer="0.5118110236220472"/>
  <pageSetup firstPageNumber="53" useFirstPageNumber="1" horizontalDpi="600" verticalDpi="600" orientation="landscape" paperSize="9" scale="90" r:id="rId1"/>
  <headerFooter alignWithMargins="0">
    <oddFooter>&amp;C&amp;"Times New Roman,Regular"&amp;11&amp;P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85" zoomScaleSheetLayoutView="85" zoomScalePageLayoutView="0" workbookViewId="0" topLeftCell="A1">
      <pane ySplit="8" topLeftCell="BM9" activePane="bottomLeft" state="frozen"/>
      <selection pane="topLeft" activeCell="A1" sqref="A1"/>
      <selection pane="bottomLeft" activeCell="A7" sqref="A7:A8"/>
    </sheetView>
  </sheetViews>
  <sheetFormatPr defaultColWidth="9.140625" defaultRowHeight="12.75"/>
  <cols>
    <col min="1" max="1" width="25.00390625" style="26" customWidth="1"/>
    <col min="2" max="2" width="15.8515625" style="26" customWidth="1"/>
    <col min="3" max="3" width="26.00390625" style="26" customWidth="1"/>
    <col min="4" max="4" width="9.140625" style="26" customWidth="1"/>
    <col min="5" max="5" width="13.28125" style="26" customWidth="1"/>
    <col min="6" max="6" width="25.421875" style="26" customWidth="1"/>
    <col min="7" max="7" width="20.140625" style="26" customWidth="1"/>
    <col min="8" max="9" width="11.57421875" style="26" customWidth="1"/>
    <col min="10" max="16384" width="9.140625" style="26" customWidth="1"/>
  </cols>
  <sheetData>
    <row r="1" spans="3:6" ht="12.75">
      <c r="C1" s="26" t="str">
        <f>средносрочен!C1</f>
        <v>За периода 2013-2015</v>
      </c>
      <c r="D1" s="26">
        <f>средносрочен!D1</f>
        <v>4375.1</v>
      </c>
      <c r="E1" s="26">
        <f>средносрочен!E1</f>
        <v>4375.1</v>
      </c>
      <c r="F1" s="26">
        <f>D1-E1</f>
        <v>0</v>
      </c>
    </row>
    <row r="2" spans="3:6" ht="12.75">
      <c r="C2" s="26" t="str">
        <f>средносрочен!C2</f>
        <v>За периода 2016-2020</v>
      </c>
      <c r="D2" s="26">
        <f>средносрочен!D2</f>
        <v>6283</v>
      </c>
      <c r="E2" s="26">
        <f>средносрочен!E2</f>
        <v>6283</v>
      </c>
      <c r="F2" s="26">
        <f>D2-E2</f>
        <v>0</v>
      </c>
    </row>
    <row r="3" spans="3:6" ht="12.75">
      <c r="C3" s="26" t="str">
        <f>средносрочен!C3</f>
        <v>За периода 2021-2034</v>
      </c>
      <c r="D3" s="26">
        <f>средносрочен!D3</f>
        <v>15657</v>
      </c>
      <c r="E3" s="26">
        <f>средносрочен!E3</f>
        <v>15657</v>
      </c>
      <c r="F3" s="26">
        <f>D3-E3</f>
        <v>0</v>
      </c>
    </row>
    <row r="4" spans="3:6" ht="12.75">
      <c r="C4" s="26">
        <f>средносрочен!C4</f>
        <v>0</v>
      </c>
      <c r="D4" s="26">
        <f>средносрочен!D4</f>
        <v>26315.1</v>
      </c>
      <c r="E4" s="26">
        <f>средносрочен!E4</f>
        <v>26315.1</v>
      </c>
      <c r="F4" s="26">
        <f>D4-E4</f>
        <v>0</v>
      </c>
    </row>
    <row r="5" ht="12.75">
      <c r="C5" s="27" t="s">
        <v>175</v>
      </c>
    </row>
    <row r="7" spans="1:9" ht="12.75" customHeight="1">
      <c r="A7" s="55" t="s">
        <v>78</v>
      </c>
      <c r="B7" s="55" t="s">
        <v>79</v>
      </c>
      <c r="C7" s="55" t="s">
        <v>109</v>
      </c>
      <c r="D7" s="55" t="s">
        <v>80</v>
      </c>
      <c r="E7" s="55" t="s">
        <v>124</v>
      </c>
      <c r="F7" s="55" t="s">
        <v>81</v>
      </c>
      <c r="G7" s="55" t="s">
        <v>128</v>
      </c>
      <c r="H7" s="55" t="s">
        <v>82</v>
      </c>
      <c r="I7" s="55"/>
    </row>
    <row r="8" spans="1:9" ht="12.75">
      <c r="A8" s="55"/>
      <c r="B8" s="55"/>
      <c r="C8" s="55"/>
      <c r="D8" s="55"/>
      <c r="E8" s="55"/>
      <c r="F8" s="55"/>
      <c r="G8" s="55" t="s">
        <v>83</v>
      </c>
      <c r="H8" s="14" t="s">
        <v>84</v>
      </c>
      <c r="I8" s="14" t="s">
        <v>85</v>
      </c>
    </row>
    <row r="9" spans="1:9" ht="76.5">
      <c r="A9" s="13" t="s">
        <v>86</v>
      </c>
      <c r="B9" s="4"/>
      <c r="C9" s="4"/>
      <c r="D9" s="4"/>
      <c r="E9" s="4"/>
      <c r="F9" s="4"/>
      <c r="G9" s="1"/>
      <c r="H9" s="1"/>
      <c r="I9" s="3"/>
    </row>
    <row r="10" spans="1:9" ht="25.5">
      <c r="A10" s="28"/>
      <c r="B10" s="10" t="s">
        <v>87</v>
      </c>
      <c r="C10" s="32"/>
      <c r="D10" s="11"/>
      <c r="E10" s="11"/>
      <c r="F10" s="11"/>
      <c r="G10" s="11"/>
      <c r="H10" s="11"/>
      <c r="I10" s="45"/>
    </row>
    <row r="11" spans="1:9" ht="76.5">
      <c r="A11" s="1"/>
      <c r="B11" s="2"/>
      <c r="C11" s="3" t="s">
        <v>250</v>
      </c>
      <c r="D11" s="1">
        <v>10</v>
      </c>
      <c r="E11" s="1">
        <v>2028</v>
      </c>
      <c r="F11" s="3" t="s">
        <v>131</v>
      </c>
      <c r="G11" s="3" t="s">
        <v>102</v>
      </c>
      <c r="H11" s="1" t="s">
        <v>20</v>
      </c>
      <c r="I11" s="3"/>
    </row>
    <row r="12" spans="1:9" ht="72.75" customHeight="1">
      <c r="A12" s="1"/>
      <c r="B12" s="1"/>
      <c r="C12" s="3" t="s">
        <v>251</v>
      </c>
      <c r="D12" s="1">
        <v>250</v>
      </c>
      <c r="E12" s="16">
        <v>2037</v>
      </c>
      <c r="F12" s="3" t="s">
        <v>88</v>
      </c>
      <c r="G12" s="3" t="s">
        <v>145</v>
      </c>
      <c r="H12" s="1" t="s">
        <v>20</v>
      </c>
      <c r="I12" s="3"/>
    </row>
    <row r="13" spans="1:9" ht="191.25">
      <c r="A13" s="1"/>
      <c r="B13" s="1"/>
      <c r="C13" s="3" t="s">
        <v>274</v>
      </c>
      <c r="D13" s="1">
        <v>400</v>
      </c>
      <c r="E13" s="16">
        <v>2037</v>
      </c>
      <c r="F13" s="3" t="s">
        <v>19</v>
      </c>
      <c r="G13" s="3" t="s">
        <v>277</v>
      </c>
      <c r="H13" s="1" t="s">
        <v>90</v>
      </c>
      <c r="I13" s="3" t="s">
        <v>280</v>
      </c>
    </row>
    <row r="14" spans="1:9" ht="25.5" customHeight="1">
      <c r="A14" s="1"/>
      <c r="B14" s="10" t="s">
        <v>91</v>
      </c>
      <c r="C14" s="51"/>
      <c r="D14" s="11"/>
      <c r="E14" s="12"/>
      <c r="F14" s="11"/>
      <c r="G14" s="12"/>
      <c r="H14" s="11"/>
      <c r="I14" s="45"/>
    </row>
    <row r="15" spans="1:9" ht="114" customHeight="1">
      <c r="A15" s="1"/>
      <c r="B15" s="1"/>
      <c r="C15" s="3" t="s">
        <v>174</v>
      </c>
      <c r="D15" s="1">
        <v>1500</v>
      </c>
      <c r="E15" s="16">
        <v>2037</v>
      </c>
      <c r="F15" s="3" t="s">
        <v>125</v>
      </c>
      <c r="G15" s="3" t="s">
        <v>21</v>
      </c>
      <c r="H15" s="1" t="s">
        <v>90</v>
      </c>
      <c r="I15" s="3" t="s">
        <v>92</v>
      </c>
    </row>
    <row r="16" spans="1:9" ht="76.5">
      <c r="A16" s="1"/>
      <c r="B16" s="28"/>
      <c r="C16" s="3" t="s">
        <v>171</v>
      </c>
      <c r="D16" s="1">
        <v>7500</v>
      </c>
      <c r="E16" s="16">
        <v>2037</v>
      </c>
      <c r="F16" s="3" t="s">
        <v>172</v>
      </c>
      <c r="G16" s="3" t="s">
        <v>173</v>
      </c>
      <c r="H16" s="1" t="s">
        <v>90</v>
      </c>
      <c r="I16" s="3" t="s">
        <v>92</v>
      </c>
    </row>
    <row r="17" spans="1:9" ht="51">
      <c r="A17" s="13" t="s">
        <v>93</v>
      </c>
      <c r="B17" s="1"/>
      <c r="C17" s="3"/>
      <c r="D17" s="1"/>
      <c r="E17" s="1"/>
      <c r="F17" s="3"/>
      <c r="G17" s="3"/>
      <c r="H17" s="1"/>
      <c r="I17" s="3"/>
    </row>
    <row r="18" spans="1:9" ht="25.5" customHeight="1">
      <c r="A18" s="15"/>
      <c r="B18" s="10" t="s">
        <v>94</v>
      </c>
      <c r="C18" s="51"/>
      <c r="D18" s="11"/>
      <c r="E18" s="11"/>
      <c r="F18" s="11"/>
      <c r="G18" s="11"/>
      <c r="H18" s="11"/>
      <c r="I18" s="45"/>
    </row>
    <row r="19" spans="1:9" ht="102">
      <c r="A19" s="28"/>
      <c r="B19" s="28"/>
      <c r="C19" s="3" t="s">
        <v>76</v>
      </c>
      <c r="D19" s="1">
        <v>3000</v>
      </c>
      <c r="E19" s="16">
        <v>2037</v>
      </c>
      <c r="F19" s="3" t="s">
        <v>211</v>
      </c>
      <c r="G19" s="6" t="s">
        <v>22</v>
      </c>
      <c r="H19" s="1" t="s">
        <v>163</v>
      </c>
      <c r="I19" s="3" t="s">
        <v>252</v>
      </c>
    </row>
    <row r="20" spans="1:9" ht="111" customHeight="1">
      <c r="A20" s="1"/>
      <c r="B20" s="1"/>
      <c r="C20" s="3" t="s">
        <v>126</v>
      </c>
      <c r="D20" s="1">
        <v>1000</v>
      </c>
      <c r="E20" s="16">
        <v>2037</v>
      </c>
      <c r="F20" s="3" t="s">
        <v>103</v>
      </c>
      <c r="G20" s="6" t="s">
        <v>23</v>
      </c>
      <c r="H20" s="1" t="s">
        <v>163</v>
      </c>
      <c r="I20" s="3" t="s">
        <v>252</v>
      </c>
    </row>
    <row r="21" spans="1:9" ht="94.5" customHeight="1">
      <c r="A21" s="1"/>
      <c r="B21" s="1"/>
      <c r="C21" s="3" t="s">
        <v>77</v>
      </c>
      <c r="D21" s="1">
        <v>400</v>
      </c>
      <c r="E21" s="16">
        <v>2037</v>
      </c>
      <c r="F21" s="6" t="s">
        <v>164</v>
      </c>
      <c r="G21" s="3" t="s">
        <v>24</v>
      </c>
      <c r="H21" s="1" t="s">
        <v>90</v>
      </c>
      <c r="I21" s="3" t="s">
        <v>92</v>
      </c>
    </row>
    <row r="22" spans="1:9" ht="15.75" customHeight="1">
      <c r="A22" s="1"/>
      <c r="B22" s="10" t="s">
        <v>95</v>
      </c>
      <c r="C22" s="11"/>
      <c r="D22" s="11"/>
      <c r="E22" s="11"/>
      <c r="F22" s="11"/>
      <c r="G22" s="11"/>
      <c r="H22" s="11"/>
      <c r="I22" s="45"/>
    </row>
    <row r="23" spans="1:9" s="29" customFormat="1" ht="15.75" customHeight="1">
      <c r="A23" s="7"/>
      <c r="B23" s="23"/>
      <c r="C23" s="24"/>
      <c r="D23" s="24"/>
      <c r="E23" s="24"/>
      <c r="F23" s="24"/>
      <c r="G23" s="24"/>
      <c r="H23" s="24"/>
      <c r="I23" s="6"/>
    </row>
    <row r="24" spans="1:9" ht="136.5" customHeight="1">
      <c r="A24" s="1"/>
      <c r="B24" s="35"/>
      <c r="C24" s="5" t="s">
        <v>248</v>
      </c>
      <c r="D24" s="1"/>
      <c r="E24" s="1">
        <v>2022</v>
      </c>
      <c r="F24" s="3" t="s">
        <v>153</v>
      </c>
      <c r="G24" s="3" t="s">
        <v>154</v>
      </c>
      <c r="H24" s="1" t="s">
        <v>104</v>
      </c>
      <c r="I24" s="46"/>
    </row>
    <row r="25" spans="1:9" ht="136.5" customHeight="1">
      <c r="A25" s="1"/>
      <c r="B25" s="35"/>
      <c r="C25" s="5" t="s">
        <v>249</v>
      </c>
      <c r="D25" s="1">
        <v>50</v>
      </c>
      <c r="E25" s="1">
        <v>2037</v>
      </c>
      <c r="F25" s="3" t="s">
        <v>155</v>
      </c>
      <c r="G25" s="6" t="s">
        <v>63</v>
      </c>
      <c r="H25" s="1" t="s">
        <v>104</v>
      </c>
      <c r="I25" s="46"/>
    </row>
    <row r="26" spans="1:9" ht="21.75" customHeight="1">
      <c r="A26" s="1"/>
      <c r="B26" s="10" t="s">
        <v>96</v>
      </c>
      <c r="C26" s="11"/>
      <c r="D26" s="11"/>
      <c r="E26" s="11"/>
      <c r="F26" s="11"/>
      <c r="G26" s="11"/>
      <c r="H26" s="11"/>
      <c r="I26" s="45"/>
    </row>
    <row r="27" spans="1:9" ht="89.25">
      <c r="A27" s="5"/>
      <c r="B27" s="5"/>
      <c r="C27" s="3" t="s">
        <v>25</v>
      </c>
      <c r="D27" s="1">
        <v>6</v>
      </c>
      <c r="E27" s="1" t="s">
        <v>33</v>
      </c>
      <c r="F27" s="5" t="s">
        <v>28</v>
      </c>
      <c r="G27" s="3" t="s">
        <v>31</v>
      </c>
      <c r="H27" s="1" t="s">
        <v>135</v>
      </c>
      <c r="I27" s="3" t="s">
        <v>198</v>
      </c>
    </row>
    <row r="28" spans="1:9" ht="38.25">
      <c r="A28" s="5"/>
      <c r="B28" s="5"/>
      <c r="C28" s="5" t="s">
        <v>26</v>
      </c>
      <c r="D28" s="16">
        <v>34</v>
      </c>
      <c r="E28" s="1" t="s">
        <v>34</v>
      </c>
      <c r="F28" s="5" t="s">
        <v>32</v>
      </c>
      <c r="G28" s="5" t="s">
        <v>27</v>
      </c>
      <c r="H28" s="5" t="s">
        <v>135</v>
      </c>
      <c r="I28" s="3" t="s">
        <v>89</v>
      </c>
    </row>
    <row r="29" spans="1:9" ht="63.75">
      <c r="A29" s="13" t="s">
        <v>97</v>
      </c>
      <c r="B29" s="1"/>
      <c r="C29" s="3"/>
      <c r="D29" s="1"/>
      <c r="E29" s="1"/>
      <c r="F29" s="28"/>
      <c r="G29" s="28"/>
      <c r="H29" s="1"/>
      <c r="I29" s="3"/>
    </row>
    <row r="30" spans="1:9" ht="38.25">
      <c r="A30" s="4"/>
      <c r="B30" s="10" t="s">
        <v>98</v>
      </c>
      <c r="C30" s="10"/>
      <c r="D30" s="10"/>
      <c r="E30" s="10"/>
      <c r="F30" s="10"/>
      <c r="G30" s="10"/>
      <c r="H30" s="10"/>
      <c r="I30" s="47"/>
    </row>
    <row r="31" spans="1:9" s="29" customFormat="1" ht="106.5" customHeight="1">
      <c r="A31" s="30"/>
      <c r="B31" s="23"/>
      <c r="C31" s="6" t="s">
        <v>165</v>
      </c>
      <c r="D31" s="7">
        <v>5</v>
      </c>
      <c r="E31" s="7">
        <v>2022</v>
      </c>
      <c r="F31" s="18" t="s">
        <v>157</v>
      </c>
      <c r="G31" s="18" t="s">
        <v>166</v>
      </c>
      <c r="H31" s="7" t="s">
        <v>90</v>
      </c>
      <c r="I31" s="6" t="s">
        <v>89</v>
      </c>
    </row>
    <row r="32" spans="1:9" s="29" customFormat="1" ht="78.75" customHeight="1">
      <c r="A32" s="30"/>
      <c r="B32" s="23"/>
      <c r="C32" s="6" t="s">
        <v>241</v>
      </c>
      <c r="D32" s="7"/>
      <c r="E32" s="7">
        <v>2037</v>
      </c>
      <c r="F32" s="6" t="s">
        <v>241</v>
      </c>
      <c r="G32" s="5" t="s">
        <v>192</v>
      </c>
      <c r="H32" s="1" t="s">
        <v>191</v>
      </c>
      <c r="I32" s="3" t="s">
        <v>243</v>
      </c>
    </row>
    <row r="33" spans="1:9" s="29" customFormat="1" ht="158.25" customHeight="1">
      <c r="A33" s="30"/>
      <c r="B33" s="23"/>
      <c r="C33" s="6" t="s">
        <v>210</v>
      </c>
      <c r="D33" s="7"/>
      <c r="E33" s="16">
        <v>2037</v>
      </c>
      <c r="F33" s="5" t="s">
        <v>208</v>
      </c>
      <c r="G33" s="5" t="s">
        <v>68</v>
      </c>
      <c r="H33" s="1" t="s">
        <v>138</v>
      </c>
      <c r="I33" s="3"/>
    </row>
    <row r="34" spans="1:9" ht="25.5">
      <c r="A34" s="1"/>
      <c r="B34" s="10" t="s">
        <v>99</v>
      </c>
      <c r="C34" s="10"/>
      <c r="D34" s="10"/>
      <c r="E34" s="10"/>
      <c r="F34" s="10"/>
      <c r="G34" s="10"/>
      <c r="H34" s="10"/>
      <c r="I34" s="47"/>
    </row>
    <row r="35" spans="1:9" s="29" customFormat="1" ht="89.25">
      <c r="A35" s="7"/>
      <c r="B35" s="20"/>
      <c r="C35" s="6" t="s">
        <v>8</v>
      </c>
      <c r="D35" s="21"/>
      <c r="E35" s="21">
        <v>2022</v>
      </c>
      <c r="F35" s="18" t="s">
        <v>153</v>
      </c>
      <c r="G35" s="6" t="s">
        <v>158</v>
      </c>
      <c r="H35" s="7" t="s">
        <v>160</v>
      </c>
      <c r="I35" s="6" t="s">
        <v>159</v>
      </c>
    </row>
    <row r="36" spans="1:9" ht="22.5" customHeight="1">
      <c r="A36" s="1"/>
      <c r="B36" s="10" t="s">
        <v>100</v>
      </c>
      <c r="C36" s="10"/>
      <c r="D36" s="10"/>
      <c r="E36" s="10"/>
      <c r="F36" s="10"/>
      <c r="G36" s="10"/>
      <c r="H36" s="10"/>
      <c r="I36" s="47"/>
    </row>
    <row r="37" spans="1:9" ht="51">
      <c r="A37" s="1"/>
      <c r="B37" s="8"/>
      <c r="C37" s="6" t="s">
        <v>167</v>
      </c>
      <c r="D37" s="1">
        <v>10</v>
      </c>
      <c r="E37" s="16">
        <v>2037</v>
      </c>
      <c r="F37" s="3" t="s">
        <v>168</v>
      </c>
      <c r="G37" s="9" t="s">
        <v>52</v>
      </c>
      <c r="H37" s="1" t="s">
        <v>90</v>
      </c>
      <c r="I37" s="3" t="s">
        <v>123</v>
      </c>
    </row>
    <row r="38" spans="1:9" ht="25.5">
      <c r="A38" s="13" t="s">
        <v>101</v>
      </c>
      <c r="B38" s="1"/>
      <c r="C38" s="28"/>
      <c r="D38" s="1"/>
      <c r="E38" s="1"/>
      <c r="F38" s="1"/>
      <c r="G38" s="1"/>
      <c r="H38" s="1"/>
      <c r="I38" s="3"/>
    </row>
    <row r="39" spans="1:9" ht="102.75" customHeight="1">
      <c r="A39" s="28"/>
      <c r="B39" s="1"/>
      <c r="C39" s="3" t="s">
        <v>74</v>
      </c>
      <c r="D39" s="7">
        <v>2</v>
      </c>
      <c r="E39" s="1" t="s">
        <v>33</v>
      </c>
      <c r="F39" s="3" t="s">
        <v>39</v>
      </c>
      <c r="G39" s="3" t="s">
        <v>40</v>
      </c>
      <c r="H39" s="1" t="s">
        <v>129</v>
      </c>
      <c r="I39" s="3" t="s">
        <v>202</v>
      </c>
    </row>
    <row r="40" spans="1:9" ht="137.25" customHeight="1">
      <c r="A40" s="28"/>
      <c r="B40" s="1"/>
      <c r="C40" s="3" t="s">
        <v>36</v>
      </c>
      <c r="D40" s="1">
        <v>1500</v>
      </c>
      <c r="E40" s="1" t="s">
        <v>34</v>
      </c>
      <c r="F40" s="3" t="s">
        <v>37</v>
      </c>
      <c r="G40" s="3" t="s">
        <v>38</v>
      </c>
      <c r="H40" s="1" t="s">
        <v>122</v>
      </c>
      <c r="I40" s="3"/>
    </row>
    <row r="42" ht="12.75">
      <c r="D42" s="26">
        <f>SUM(D12:D40)</f>
        <v>15657</v>
      </c>
    </row>
  </sheetData>
  <sheetProtection/>
  <mergeCells count="8">
    <mergeCell ref="F7:F8"/>
    <mergeCell ref="G7:G8"/>
    <mergeCell ref="H7:I7"/>
    <mergeCell ref="A7:A8"/>
    <mergeCell ref="B7:B8"/>
    <mergeCell ref="C7:C8"/>
    <mergeCell ref="D7:D8"/>
    <mergeCell ref="E7:E8"/>
  </mergeCells>
  <printOptions horizontalCentered="1"/>
  <pageMargins left="0.35433070866141736" right="0.35433070866141736" top="0.7874015748031497" bottom="0.5905511811023623" header="0.5118110236220472" footer="0.5118110236220472"/>
  <pageSetup firstPageNumber="60" useFirstPageNumber="1" horizontalDpi="600" verticalDpi="600" orientation="landscape" paperSize="9" scale="90" r:id="rId1"/>
  <headerFooter alignWithMargins="0">
    <oddFooter>&amp;C&amp;"Times New Roman,Regular"&amp;11&amp;P</oddFooter>
  </headerFooter>
  <rowBreaks count="3" manualBreakCount="3">
    <brk id="13" max="8" man="1"/>
    <brk id="25" max="8" man="1"/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5:E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3.421875" style="0" customWidth="1"/>
    <col min="2" max="2" width="13.00390625" style="0" customWidth="1"/>
    <col min="3" max="3" width="12.140625" style="0" customWidth="1"/>
    <col min="4" max="4" width="10.7109375" style="0" customWidth="1"/>
    <col min="5" max="5" width="14.57421875" style="0" customWidth="1"/>
    <col min="6" max="6" width="5.00390625" style="0" bestFit="1" customWidth="1"/>
    <col min="7" max="7" width="6.00390625" style="0" bestFit="1" customWidth="1"/>
  </cols>
  <sheetData>
    <row r="5" ht="12.75">
      <c r="E5" s="33" t="s">
        <v>214</v>
      </c>
    </row>
    <row r="6" spans="1:5" ht="51">
      <c r="A6" s="34" t="s">
        <v>215</v>
      </c>
      <c r="B6" s="25" t="s">
        <v>216</v>
      </c>
      <c r="C6" s="25" t="s">
        <v>217</v>
      </c>
      <c r="D6" s="25" t="s">
        <v>218</v>
      </c>
      <c r="E6" s="25" t="s">
        <v>219</v>
      </c>
    </row>
    <row r="7" spans="1:5" ht="25.5">
      <c r="A7" s="34" t="s">
        <v>262</v>
      </c>
      <c r="B7" s="48">
        <f>388+1703+3+16</f>
        <v>2110</v>
      </c>
      <c r="C7" s="48">
        <v>0</v>
      </c>
      <c r="D7" s="48">
        <v>0</v>
      </c>
      <c r="E7" s="48">
        <f aca="true" t="shared" si="0" ref="E7:E12">SUM(B7:D7)</f>
        <v>2110</v>
      </c>
    </row>
    <row r="8" spans="1:5" ht="51">
      <c r="A8" s="34" t="s">
        <v>263</v>
      </c>
      <c r="B8" s="48">
        <f>388+1703+3+16</f>
        <v>2110</v>
      </c>
      <c r="C8" s="48">
        <v>3300</v>
      </c>
      <c r="D8" s="48">
        <v>0</v>
      </c>
      <c r="E8" s="48">
        <f t="shared" si="0"/>
        <v>5410</v>
      </c>
    </row>
    <row r="9" spans="1:5" ht="51">
      <c r="A9" s="34" t="s">
        <v>264</v>
      </c>
      <c r="B9" s="48">
        <v>0</v>
      </c>
      <c r="C9" s="48">
        <v>0</v>
      </c>
      <c r="D9" s="48">
        <v>5000</v>
      </c>
      <c r="E9" s="48">
        <f t="shared" si="0"/>
        <v>5000</v>
      </c>
    </row>
    <row r="10" spans="1:5" ht="76.5">
      <c r="A10" s="34" t="s">
        <v>265</v>
      </c>
      <c r="B10" s="48">
        <v>0</v>
      </c>
      <c r="C10" s="48">
        <v>1000</v>
      </c>
      <c r="D10" s="48">
        <v>2000</v>
      </c>
      <c r="E10" s="48">
        <f t="shared" si="0"/>
        <v>3000</v>
      </c>
    </row>
    <row r="11" spans="1:5" ht="76.5">
      <c r="A11" s="34" t="s">
        <v>266</v>
      </c>
      <c r="B11" s="48">
        <f>5</f>
        <v>5</v>
      </c>
      <c r="C11" s="48">
        <v>900</v>
      </c>
      <c r="D11" s="48">
        <v>3200</v>
      </c>
      <c r="E11" s="48">
        <f t="shared" si="0"/>
        <v>4105</v>
      </c>
    </row>
    <row r="12" spans="1:5" ht="63.75">
      <c r="A12" s="34" t="s">
        <v>273</v>
      </c>
      <c r="B12" s="48">
        <f>25+29+96.1</f>
        <v>150.1</v>
      </c>
      <c r="C12" s="48">
        <f>1179-96</f>
        <v>1083</v>
      </c>
      <c r="D12" s="48">
        <v>5457</v>
      </c>
      <c r="E12" s="48">
        <f t="shared" si="0"/>
        <v>6690.1</v>
      </c>
    </row>
    <row r="13" spans="1:5" ht="12.75">
      <c r="A13" s="34" t="s">
        <v>170</v>
      </c>
      <c r="B13" s="48">
        <f>SUM(B7:B12)</f>
        <v>4375.1</v>
      </c>
      <c r="C13" s="48">
        <f>SUM(C7:C12)</f>
        <v>6283</v>
      </c>
      <c r="D13" s="48">
        <f>SUM(D7:D12)</f>
        <v>15657</v>
      </c>
      <c r="E13" s="48">
        <f>SUM(E7:E12)</f>
        <v>26315.1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Borislav</dc:creator>
  <cp:keywords/>
  <dc:description/>
  <cp:lastModifiedBy>user</cp:lastModifiedBy>
  <cp:lastPrinted>2012-08-22T06:55:15Z</cp:lastPrinted>
  <dcterms:created xsi:type="dcterms:W3CDTF">2011-07-25T11:32:05Z</dcterms:created>
  <dcterms:modified xsi:type="dcterms:W3CDTF">2012-12-10T13:26:07Z</dcterms:modified>
  <cp:category/>
  <cp:version/>
  <cp:contentType/>
  <cp:contentStatus/>
</cp:coreProperties>
</file>